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644" firstSheet="3" activeTab="9"/>
  </bookViews>
  <sheets>
    <sheet name="ORG" sheetId="1" state="hidden" r:id="rId1"/>
    <sheet name="REC_HUM" sheetId="2" state="hidden" r:id="rId2"/>
    <sheet name="REC_MAT" sheetId="3" state="hidden" r:id="rId3"/>
    <sheet name="Total" sheetId="4" r:id="rId4"/>
    <sheet name="MORB_CE" sheetId="5" state="hidden" r:id="rId5"/>
    <sheet name="SERV_ESP" sheetId="6" state="hidden" r:id="rId6"/>
    <sheet name="1a. Vez" sheetId="7" r:id="rId7"/>
    <sheet name="Subsecuentes." sheetId="8" r:id="rId8"/>
    <sheet name="Total pediátricas" sheetId="9" r:id="rId9"/>
    <sheet name="1a. vez pediátricas" sheetId="10" r:id="rId10"/>
    <sheet name="Subsec. Pediátricas" sheetId="11" r:id="rId11"/>
    <sheet name="HOS_XSER" sheetId="12" state="hidden" r:id="rId12"/>
    <sheet name="HOS_GOXP" sheetId="13" state="hidden" r:id="rId13"/>
    <sheet name="MORB_HOS" sheetId="14" state="hidden" r:id="rId14"/>
    <sheet name="INF_NOSO1" sheetId="15" state="hidden" r:id="rId15"/>
    <sheet name="INF_NOSO2" sheetId="16" state="hidden" r:id="rId16"/>
    <sheet name="MORT_HOS" sheetId="17" state="hidden" r:id="rId17"/>
    <sheet name="EST_VIT" sheetId="18" state="hidden" r:id="rId18"/>
  </sheets>
  <definedNames>
    <definedName name="_xlnm.Print_Area" localSheetId="6">'1a. Vez'!$A$1:$N$31</definedName>
    <definedName name="_xlnm.Print_Area" localSheetId="9">'1a. vez pediátricas'!$A$1:$N$28</definedName>
    <definedName name="_xlnm.Print_Area" localSheetId="4">'MORB_CE'!$A$1:$C$175</definedName>
    <definedName name="_xlnm.Print_Area" localSheetId="13">'MORB_HOS'!$A$1:$C$215</definedName>
    <definedName name="_xlnm.Print_Area" localSheetId="10">'Subsec. Pediátricas'!$A$1:$N$24</definedName>
    <definedName name="_xlnm.Print_Area" localSheetId="7">'Subsecuentes.'!$A$3:$N$31</definedName>
    <definedName name="_xlnm.Print_Area" localSheetId="3">'Total'!$A$3:$N$45</definedName>
    <definedName name="_xlnm.Print_Area" localSheetId="8">'Total pediátricas'!$A$1:$N$28</definedName>
  </definedNames>
  <calcPr fullCalcOnLoad="1"/>
</workbook>
</file>

<file path=xl/sharedStrings.xml><?xml version="1.0" encoding="utf-8"?>
<sst xmlns="http://schemas.openxmlformats.org/spreadsheetml/2006/main" count="840" uniqueCount="391">
  <si>
    <t>DIRECCION MEDICA</t>
  </si>
  <si>
    <t>SUBDIRECCION DE GINECO-OBSTETRICIA</t>
  </si>
  <si>
    <t>SUBDIRECCION DE BIOLOGIA DE LA REPRODUCCION</t>
  </si>
  <si>
    <t>SUBDIRECCION DE NEONATOLOGIA</t>
  </si>
  <si>
    <t>SUBDIRECCION DE SERVICIOS AUXILIARES DE DIAGNOSTICO</t>
  </si>
  <si>
    <t>SUBDIRECCION DE SERVICIOS ESPECIALES</t>
  </si>
  <si>
    <t>DEPARTAMENTO DE CONSULTA EXTERNA</t>
  </si>
  <si>
    <t>DEPARTAMENTO DE REPRODUCCION ASISTIDA</t>
  </si>
  <si>
    <t>DEPARTAMENTO DE CUIDADOS INTENSIVOS NEONATALES</t>
  </si>
  <si>
    <t>DEPARTAMENTO DE ANATOMIA PATOLOGICA</t>
  </si>
  <si>
    <t>DEPARTAMENTO DE TRABAJO SOCIAL</t>
  </si>
  <si>
    <t>DEPARTAMENTO DE TOCOCIRUGIA Y URGENCIAS</t>
  </si>
  <si>
    <t>DEPARTAMENTO DE ESTERILIDAD E INFERTILIDAD</t>
  </si>
  <si>
    <t>DEPARTAMENTO DE CUIDADOS INTERMEDIOS DEL RECIEN NACIDO</t>
  </si>
  <si>
    <t>DEPARTAMENTO DE LABORATORIO CENTRAL</t>
  </si>
  <si>
    <t>DEPARTAMENTO DE MEDICINA PREVENTIVA</t>
  </si>
  <si>
    <t>DEPARTAMENTO DE ANESTESIOLOGIA</t>
  </si>
  <si>
    <t>DEPARTAMENTO DE ENDOCRINOLOGIA</t>
  </si>
  <si>
    <t>DEPARTAMENTO DE ALOJAMIENTO CONJUNTO</t>
  </si>
  <si>
    <t>DEPARTAMENTO DE DIAGNOSTICO POR IMAGEN</t>
  </si>
  <si>
    <t>DEPARTAMENTO DE EVALUACION MEDICA</t>
  </si>
  <si>
    <t>DEPARTAMENTO DE OBSTETRICIA</t>
  </si>
  <si>
    <t>DEPARTAMENTO DE PLANIFICACION FAMILIAR</t>
  </si>
  <si>
    <t>DEPARTAMENTO DE SEGUIMIENTO PEDIATRICO</t>
  </si>
  <si>
    <t>DEPARTAMENTO DE GINECOLOGIA</t>
  </si>
  <si>
    <t>DEPARTAMENTO DE CLIMATERIO</t>
  </si>
  <si>
    <t>DEPARTAMENTO DE MEDICINA FETAL</t>
  </si>
  <si>
    <t>DEPARTAMENTO DE TERAPIA INTENSIVA ADULTOS</t>
  </si>
  <si>
    <t>DEPARTAMENTO DE ENFERMERIA</t>
  </si>
  <si>
    <t>DEPARTAMENTO DE ANALISIS Y ESTADISTICA</t>
  </si>
  <si>
    <t>RECURSOS HUMANOS DE ACUERDO CON SU UBICACION (I)</t>
  </si>
  <si>
    <t xml:space="preserve">DIRECCION </t>
  </si>
  <si>
    <t>SUBDIRECCION</t>
  </si>
  <si>
    <t>DEPTO.</t>
  </si>
  <si>
    <t>CENTRAL DE</t>
  </si>
  <si>
    <t xml:space="preserve">OFICINA </t>
  </si>
  <si>
    <t>FUNCION</t>
  </si>
  <si>
    <t>MEDICA</t>
  </si>
  <si>
    <t>DE GINECO-</t>
  </si>
  <si>
    <t>DE BIOLOGIA</t>
  </si>
  <si>
    <t>DE</t>
  </si>
  <si>
    <t>DE SERVICIOS</t>
  </si>
  <si>
    <t>DE ANALISIS</t>
  </si>
  <si>
    <t>EQUIPO Y</t>
  </si>
  <si>
    <t>TOTAL</t>
  </si>
  <si>
    <t>OBSTETRICIA</t>
  </si>
  <si>
    <t>DE LA</t>
  </si>
  <si>
    <t>NEONATOLOGIA</t>
  </si>
  <si>
    <t>AUXILIARES DE</t>
  </si>
  <si>
    <t>ESPECIALES</t>
  </si>
  <si>
    <t>ENFERMERIA</t>
  </si>
  <si>
    <t xml:space="preserve">Y </t>
  </si>
  <si>
    <t>ESTERILIZACION</t>
  </si>
  <si>
    <t>DIETETICA</t>
  </si>
  <si>
    <t>REPRODUCCION</t>
  </si>
  <si>
    <t>DIAGNOSTICO</t>
  </si>
  <si>
    <t xml:space="preserve"> </t>
  </si>
  <si>
    <t>ESTADISTICA</t>
  </si>
  <si>
    <t>DIRECTOR DE AREA</t>
  </si>
  <si>
    <t>SUBDIRECTOR DE AREA</t>
  </si>
  <si>
    <t>JEFE DE DEPARTAMENTO</t>
  </si>
  <si>
    <t>INVESTIGADOR TITULAR "A"</t>
  </si>
  <si>
    <t>INVESTIGADOR ASOCIADO "B"</t>
  </si>
  <si>
    <t>INVESTIGADOR ASOCIADO "A"</t>
  </si>
  <si>
    <t xml:space="preserve">MEDICO ESPECIALISTA </t>
  </si>
  <si>
    <t xml:space="preserve">MEDICO GENERAL </t>
  </si>
  <si>
    <t xml:space="preserve">CIRUJANO DENTISTA </t>
  </si>
  <si>
    <t xml:space="preserve">QUIMICO </t>
  </si>
  <si>
    <t>PSICOLOGO CLINICO</t>
  </si>
  <si>
    <t xml:space="preserve">BIOLOGO </t>
  </si>
  <si>
    <t>INHALOTERAPEUTA</t>
  </si>
  <si>
    <t>CITOTECNOLOGO</t>
  </si>
  <si>
    <t xml:space="preserve">COORDINADOR MEDICO EN AREA NORMATIVA </t>
  </si>
  <si>
    <t xml:space="preserve">COORDINADOR PARAMEDICO AREA NORMATIVA </t>
  </si>
  <si>
    <t>COORDINADOR DE ENSEÑANZA EN ENFERMERIA</t>
  </si>
  <si>
    <t>JEFE DE SERVICIO DE ENFERMERIA</t>
  </si>
  <si>
    <t>SUBJEFE DE ENFERMERIA</t>
  </si>
  <si>
    <t xml:space="preserve">ENFERMERA ESPECIALISTA </t>
  </si>
  <si>
    <t>ENFERMERA GENERAL</t>
  </si>
  <si>
    <t xml:space="preserve">AUXILIAR DE ENFERMERA </t>
  </si>
  <si>
    <t>DIETISTA</t>
  </si>
  <si>
    <t xml:space="preserve">SUPERVISORA DE TRABAJO SOCIAL  </t>
  </si>
  <si>
    <t xml:space="preserve">TRABAJADORA SOCIAL </t>
  </si>
  <si>
    <t>AYUDANTE DE AUTOPSIAS</t>
  </si>
  <si>
    <t>TECNICO SUPERIOR</t>
  </si>
  <si>
    <t>TECNICO EN NUTRICION</t>
  </si>
  <si>
    <t>TECNICO RADIOLOGICO O RADIOTERAPEUTA</t>
  </si>
  <si>
    <t>TECNICO ESPECIALIZADO</t>
  </si>
  <si>
    <t xml:space="preserve">TECNICO, ESPECIALISTA </t>
  </si>
  <si>
    <t>Fuente : Plantilla de Personal de la Subdirección de Administración y Desarrollo de Personal</t>
  </si>
  <si>
    <t>RECURSOS HUMANOS DE ACUERDO CON SU UBICACION (II)</t>
  </si>
  <si>
    <t xml:space="preserve">TECNICO LABORATORISTA </t>
  </si>
  <si>
    <t>TECNICO EN ESTADISTICA EN AREA MEDICA</t>
  </si>
  <si>
    <t>TECNICO EN COMPUTO</t>
  </si>
  <si>
    <t>TECNICO EN ELECTRODIAGNOSTICO</t>
  </si>
  <si>
    <t xml:space="preserve">AUXILIAR DE LABORATORIO Y/O BIOTECNOLOGO </t>
  </si>
  <si>
    <t xml:space="preserve">LABORATORISTA </t>
  </si>
  <si>
    <t xml:space="preserve">SECRETARIA EJECUTIVA </t>
  </si>
  <si>
    <t>SECRETARIA "C"</t>
  </si>
  <si>
    <t>ADMINISTRATIVO ESPECIALIZADO</t>
  </si>
  <si>
    <t>AUXILIAR DE ADMINISTRADOR</t>
  </si>
  <si>
    <t>OFICIAL DE MANTENIMIENTO MECANICO</t>
  </si>
  <si>
    <t>AUXILIAR DE ESTADISTICA Y ARCHIVO</t>
  </si>
  <si>
    <t>AUXILIAR DE SERVICIOS Y MANTENIMIENTO</t>
  </si>
  <si>
    <t>AUXILIAR DE COCINA EN HOSPITAL</t>
  </si>
  <si>
    <t>CAMILLERO</t>
  </si>
  <si>
    <t>RECURSOS FISICOS Y MATERIALES POR AREA</t>
  </si>
  <si>
    <t>AREAS</t>
  </si>
  <si>
    <t>DEPTOS. DE</t>
  </si>
  <si>
    <t>RECURSOS</t>
  </si>
  <si>
    <t xml:space="preserve">APOYO A LA </t>
  </si>
  <si>
    <t>DIRECCION</t>
  </si>
  <si>
    <t>CONSULTORIOS</t>
  </si>
  <si>
    <t>CAMAS CENSABLES</t>
  </si>
  <si>
    <t>CAMAS NO CENSABLES</t>
  </si>
  <si>
    <t>PEINES DE LABORATORIO</t>
  </si>
  <si>
    <t>SERV. DE TRANSFUSION SANGUINEA</t>
  </si>
  <si>
    <t>LABORATORIO DE ANALISIS CLINICOS</t>
  </si>
  <si>
    <t>QUIROFANOS</t>
  </si>
  <si>
    <t>SALAS DE TRABAJO SOCIAL</t>
  </si>
  <si>
    <t>SALAS DE EXPULSION</t>
  </si>
  <si>
    <t>UNIDADES DENTALES</t>
  </si>
  <si>
    <t>LABORATORIO DE HISTOPATOLOGIA</t>
  </si>
  <si>
    <t>SALAS DE AUTOPSIA</t>
  </si>
  <si>
    <t>EQUIPO DE ULTRASONOGRAFIA</t>
  </si>
  <si>
    <t>EQUIPO DE RAYOS X</t>
  </si>
  <si>
    <t>EQUIPO ELECTROCARDIOGRAFICO</t>
  </si>
  <si>
    <t>EQUIPO DE MEDICINA NUCLEAR</t>
  </si>
  <si>
    <t>SALA DE JUNTAS</t>
  </si>
  <si>
    <t>OFICINAS</t>
  </si>
  <si>
    <t>EQUIPO DE COMPUTO</t>
  </si>
  <si>
    <t>ELECTROENCEFALOGRAFO</t>
  </si>
  <si>
    <t>EQUIPO DE VIDEO</t>
  </si>
  <si>
    <t>LABORATORIO EMBRIOLOGIA</t>
  </si>
  <si>
    <t>EQUIPO DE DENSITOMETRIA</t>
  </si>
  <si>
    <t>Fuente : Departamento de Análisis y Estadística</t>
  </si>
  <si>
    <t>CONSULTA EXTERNA</t>
  </si>
  <si>
    <t>ESPECIALIDAD/MES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</si>
  <si>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</si>
  <si>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</si>
  <si>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</si>
  <si>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</si>
  <si>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</si>
  <si>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</si>
  <si>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</si>
  <si>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</si>
  <si>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</si>
  <si>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</si>
  <si>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</si>
  <si>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</si>
  <si>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ANDROLOGIA</t>
  </si>
  <si>
    <t>ENDOCRINOLOGIA</t>
  </si>
  <si>
    <t>GINECOLOGIA</t>
  </si>
  <si>
    <t>PLANIFICACION FAMILIAR</t>
  </si>
  <si>
    <t>SEGUIMIENTO PEDIATRICO</t>
  </si>
  <si>
    <t>SUBTOTAL</t>
  </si>
  <si>
    <t>GINECOLOGICAS</t>
  </si>
  <si>
    <t>OTRAS</t>
  </si>
  <si>
    <t>DIAGNOSTICO DE CONSULTA OBSTETRICA DE PRIMERA VEZ</t>
  </si>
  <si>
    <t>DIAGNOSTICO*</t>
  </si>
  <si>
    <t>FRECUENCIA</t>
  </si>
  <si>
    <t>* Un paciente pudo haber presentado más de un diagnóstico.</t>
  </si>
  <si>
    <t>DIAGNOSTICO DE CONSULTA OBSTETRICA SUBSECUENTE</t>
  </si>
  <si>
    <t>DIAGNOSTICOS DE CONSULTA GINECOLOGICA PRIMERA VEZ</t>
  </si>
  <si>
    <t>DIAGNOSTICOS DE CONSULTA GINECOLOGICA SUBSECUENTE</t>
  </si>
  <si>
    <t xml:space="preserve">VALORACION MEDICA OBSTETRICA  </t>
  </si>
  <si>
    <t>CRITERIOS DE ACEPTACION</t>
  </si>
  <si>
    <t>CRITERIO</t>
  </si>
  <si>
    <t xml:space="preserve">VALORACION MEDICA GINECOLOGICA </t>
  </si>
  <si>
    <t>SERVICIOS ESPECIALES</t>
  </si>
  <si>
    <t>SERVICIOS</t>
  </si>
  <si>
    <t>UNIDAD DE MEDIDA</t>
  </si>
  <si>
    <t>ESTERILIDAD</t>
  </si>
  <si>
    <t>CONSULTA</t>
  </si>
  <si>
    <t>REPRODUCCION ASISTIDA</t>
  </si>
  <si>
    <t>PROCEDIMIENTOS</t>
  </si>
  <si>
    <t>EXITOS</t>
  </si>
  <si>
    <t>UROLOGIA GINECOLOGICA</t>
  </si>
  <si>
    <t>PACIENTES</t>
  </si>
  <si>
    <t>ESTUDIOS URODINAMICOS</t>
  </si>
  <si>
    <t>PROCEDIMIENTOS QUIRURGICOS</t>
  </si>
  <si>
    <t>DIAGNOSTICO PRENATAL Y GENETICA</t>
  </si>
  <si>
    <t>CONSULTAS</t>
  </si>
  <si>
    <t>ESTUDIOS DE LABORATORIO</t>
  </si>
  <si>
    <t>COBERTURA</t>
  </si>
  <si>
    <t>ALTO RIESGO PERINATAL</t>
  </si>
  <si>
    <t>EPILEPSIA</t>
  </si>
  <si>
    <t>MENOPAUSIA Y CLIMATERIO</t>
  </si>
  <si>
    <t>ESTUDIOS FOTODENSITOMETRIA</t>
  </si>
  <si>
    <t>Fuente: Informes por servicio.</t>
  </si>
  <si>
    <t xml:space="preserve"> - HOSPITALIZACION</t>
  </si>
  <si>
    <t>UCIN</t>
  </si>
  <si>
    <t>OTROS</t>
  </si>
  <si>
    <t>CUNERO</t>
  </si>
  <si>
    <t>UCIREN</t>
  </si>
  <si>
    <t>NACIDOS VIVOS</t>
  </si>
  <si>
    <t>INDICADOR/MES</t>
  </si>
  <si>
    <t>INDICADOR/SERVICIO</t>
  </si>
  <si>
    <t>INGRESOS</t>
  </si>
  <si>
    <t>EGRESOS A DOMICILIO</t>
  </si>
  <si>
    <t>CANALIZACIONES</t>
  </si>
  <si>
    <t>ALTAS VOLUNTARIAS</t>
  </si>
  <si>
    <t>DEFUNCIONES</t>
  </si>
  <si>
    <t>MOVIMIENTOS INTERNOS</t>
  </si>
  <si>
    <t>EGRESOS, TOTAL DE</t>
  </si>
  <si>
    <t>DIAS ESTANCIA</t>
  </si>
  <si>
    <t>DIAS PACIENTE</t>
  </si>
  <si>
    <t>DIAS CAMA</t>
  </si>
  <si>
    <t>PROMEDIO DIAS ESTANCIA</t>
  </si>
  <si>
    <t>PORCENTAJE DE OCUPACION**</t>
  </si>
  <si>
    <t>INDICE DE ROTACION</t>
  </si>
  <si>
    <t>INTERVALO DE SUSTITUCION</t>
  </si>
  <si>
    <t>* Incluye todos los pisos de Alojamiento Conjunto Ginecoobstetricia.</t>
  </si>
  <si>
    <t>* * Sobre camas censables.</t>
  </si>
  <si>
    <t>Fuente: Departamento de Análisis y Estadística.</t>
  </si>
  <si>
    <t>UNIDAD DE CUIDADOS INTENSIVOS ADULTOS</t>
  </si>
  <si>
    <t>PORCENTAJE DE OCUPACION</t>
  </si>
  <si>
    <t>CUNERO DE TRANSICION</t>
  </si>
  <si>
    <t>UNIDAD DE CUIDADOS INTERMEDIOS DEL RECIEN NACIDO</t>
  </si>
  <si>
    <t>SERVICIOS DE HOSPITALIZACION</t>
  </si>
  <si>
    <t>CUADRO COMPARATIVO</t>
  </si>
  <si>
    <t>ALOJAMIENTO</t>
  </si>
  <si>
    <t>UNIDAD DE</t>
  </si>
  <si>
    <t>CUIDADOS</t>
  </si>
  <si>
    <t>CONJUNTO</t>
  </si>
  <si>
    <t>Y</t>
  </si>
  <si>
    <t>INTENSIVOS</t>
  </si>
  <si>
    <t>NEONATAL</t>
  </si>
  <si>
    <t>TRANSICION</t>
  </si>
  <si>
    <t>INTERMEDIOS</t>
  </si>
  <si>
    <t>OBSTETRICIA*</t>
  </si>
  <si>
    <t>ADULTOS</t>
  </si>
  <si>
    <t>DEL R.N.</t>
  </si>
  <si>
    <t>NEONATALES</t>
  </si>
  <si>
    <t>GINECOLOGIA Y OBSTETRICIA</t>
  </si>
  <si>
    <t>ESTADISTICAS DE HOSPITALIZACION CUADRO COMPARATIVO</t>
  </si>
  <si>
    <t>2do.</t>
  </si>
  <si>
    <t>3er.</t>
  </si>
  <si>
    <t>4to.</t>
  </si>
  <si>
    <t>5to.</t>
  </si>
  <si>
    <t>PISO</t>
  </si>
  <si>
    <t>ANUAL</t>
  </si>
  <si>
    <t>* Sobre camas censables.</t>
  </si>
  <si>
    <t>SERVICIOS DE GINECOLOGIA Y OBSTETRICIA</t>
  </si>
  <si>
    <t>DIAGNOSTICOS DE HOSPITALIZACION</t>
  </si>
  <si>
    <t>CLAVE</t>
  </si>
  <si>
    <t>C.I.E.*</t>
  </si>
  <si>
    <t>DIAGNOSTICO**</t>
  </si>
  <si>
    <t>*  Clasificación Internacional de Enfermedades, 9a. revisión.</t>
  </si>
  <si>
    <t>** Una paciente puede tener uno o más diagnósticos.</t>
  </si>
  <si>
    <t xml:space="preserve">ALOJAMIENTO CONJUNTO NEONATAL Y  </t>
  </si>
  <si>
    <t xml:space="preserve">DIAGNOSTICOS DE HOSPITALIZACION </t>
  </si>
  <si>
    <t>** Un paciente puede tener uno o más diagnósticos.</t>
  </si>
  <si>
    <t xml:space="preserve">UNIDAD DE CUIDADOS INTENSIVOS NEONATALES </t>
  </si>
  <si>
    <t xml:space="preserve">DIAGNOSTICOS DE HOSPITALIZACION  </t>
  </si>
  <si>
    <t>* Clasificación Internacional de Enfermedades, 9a. revisión.</t>
  </si>
  <si>
    <t>SERVICIOS DE NEONATOLOGIA</t>
  </si>
  <si>
    <t>DIAGNOSTICO DE HOSPITALIZACION</t>
  </si>
  <si>
    <t xml:space="preserve">INFECCIONES NOSOCOMIALES POR TIPO </t>
  </si>
  <si>
    <t>No. EGRESOS</t>
  </si>
  <si>
    <t xml:space="preserve">No. PACIENTES </t>
  </si>
  <si>
    <t>% PACIENTES</t>
  </si>
  <si>
    <t xml:space="preserve">No. DE EVENTOS </t>
  </si>
  <si>
    <t>RAZON X 100</t>
  </si>
  <si>
    <t>TIPO DE INFECCION</t>
  </si>
  <si>
    <t>HOSPITALARIOS</t>
  </si>
  <si>
    <t>INFECTADOS</t>
  </si>
  <si>
    <t>EGRESOS</t>
  </si>
  <si>
    <t xml:space="preserve">INFECCIONES NOSOCOMIALES </t>
  </si>
  <si>
    <t>EN GENERAL</t>
  </si>
  <si>
    <t xml:space="preserve">PUERPERALES </t>
  </si>
  <si>
    <t>POST-PARTO</t>
  </si>
  <si>
    <t>POST-CESAREA</t>
  </si>
  <si>
    <t>POST-LUI</t>
  </si>
  <si>
    <t>*      Incluye partos, cesáreas, legrados obstétricos e histerectomías obstétricas.</t>
  </si>
  <si>
    <t>**    Partos atendidos</t>
  </si>
  <si>
    <t>***  Cesáreas realizadas</t>
  </si>
  <si>
    <t>**** Legrados realizados</t>
  </si>
  <si>
    <t>Fuente: Archivo del Departamento de Medicina Preventiva y Comité de Infecciones Nosocomiales.</t>
  </si>
  <si>
    <t>INFECCIONES NOSOCOMIALES POR SERVICIO</t>
  </si>
  <si>
    <t>SERVICIO</t>
  </si>
  <si>
    <t xml:space="preserve">No. DE </t>
  </si>
  <si>
    <t xml:space="preserve"> HOSPITALARIOS</t>
  </si>
  <si>
    <t>EVENTOS</t>
  </si>
  <si>
    <t xml:space="preserve">UNIDAD DE CUIDADOS INTENSIVOS </t>
  </si>
  <si>
    <t>UNIDAD DE CUIDADOS INTERMEDIOS</t>
  </si>
  <si>
    <t>DEL RECIEN NACIDO</t>
  </si>
  <si>
    <t>UNIDAD DE CUIDADOS INTENSIVOS</t>
  </si>
  <si>
    <t>2º PISO ADULTOS</t>
  </si>
  <si>
    <t>2º PISO RECIEN NACIDOS</t>
  </si>
  <si>
    <t>3º PISO ADULTOS</t>
  </si>
  <si>
    <t>4º PISO ADULTOS</t>
  </si>
  <si>
    <t>4º PISO RECIEN NACIDOS</t>
  </si>
  <si>
    <t>5to. PISO ADULTOS</t>
  </si>
  <si>
    <t>INFECCIONES NOSOCOMIALES PUERPERALES POR TIPO</t>
  </si>
  <si>
    <t xml:space="preserve">NUMERO DE </t>
  </si>
  <si>
    <t xml:space="preserve">% DEL TOTAL DE </t>
  </si>
  <si>
    <t>RAZON POR 100 EVENTOS</t>
  </si>
  <si>
    <t>INFECCIONES</t>
  </si>
  <si>
    <t>DECIDUOENDOMETRITIS</t>
  </si>
  <si>
    <t>INFECCION DE HERIDA QUIRURGICA</t>
  </si>
  <si>
    <t>INFECCIONES DE VIAS URINARIAS</t>
  </si>
  <si>
    <t>INFECCIONES DE EPISIOTOMIA</t>
  </si>
  <si>
    <t>* Eventos = Partos + Cesáreas + Legrados (6152)</t>
  </si>
  <si>
    <t>INFECCIONES NOSOCOMIALES NEONATALES POR TIPO</t>
  </si>
  <si>
    <t>RAZON POR 100 EGRESOS*</t>
  </si>
  <si>
    <t>SEPSIS CON GERMEN AISLADO</t>
  </si>
  <si>
    <t>SEPSIS SIN GERMEN AISLADO</t>
  </si>
  <si>
    <t>NEUROINFECCION</t>
  </si>
  <si>
    <t>CONJUNTIVITIS</t>
  </si>
  <si>
    <t>INFECCION DE VIAS URINARIAS</t>
  </si>
  <si>
    <t>CELULITIS EN SITIO DE PUNCION</t>
  </si>
  <si>
    <t>NEUMONIA</t>
  </si>
  <si>
    <t xml:space="preserve">Los egresos considerados fueron: 5,540 </t>
  </si>
  <si>
    <t>MORTALIDAD MATERNA Y GINECOLOGICA POR CAUSA</t>
  </si>
  <si>
    <t>CAUSA</t>
  </si>
  <si>
    <t>OBSTETRICAS DIRECTAS</t>
  </si>
  <si>
    <t>OBSTETRICAS INDIRECTAS</t>
  </si>
  <si>
    <t>MORTALIDAD NEONATAL POR CAUSAS</t>
  </si>
  <si>
    <t>MORTALIDAD POSTNEONATAL POR CAUSAS</t>
  </si>
  <si>
    <t xml:space="preserve">ESTADISTICAS VITALES </t>
  </si>
  <si>
    <t>INDICADOR</t>
  </si>
  <si>
    <t>MUERTE FETAL (INTERMEDIA Y TARDIA)</t>
  </si>
  <si>
    <t>MUERTE NEONATAL (TEMPRANA Y TARDIA):</t>
  </si>
  <si>
    <t xml:space="preserve"> -TOCOCIRUGIA</t>
  </si>
  <si>
    <t>MUERTE MATERNA</t>
  </si>
  <si>
    <t>MUERTE GINECOLOGICA</t>
  </si>
  <si>
    <t>EGRESOS ADULTOS:</t>
  </si>
  <si>
    <t>EGRESOS NEONATALES:</t>
  </si>
  <si>
    <t>Tasa de Mortalidad Perinatal II</t>
  </si>
  <si>
    <t xml:space="preserve">   (por 1,000 nacimientos)</t>
  </si>
  <si>
    <t xml:space="preserve">Tasa de Mortalidad Neonatal  </t>
  </si>
  <si>
    <t xml:space="preserve">   (por 1,000 nacidos vivos)</t>
  </si>
  <si>
    <t>Tasa de Mortalidad Fetal</t>
  </si>
  <si>
    <t>Tasa de Mortalidad Materna</t>
  </si>
  <si>
    <t xml:space="preserve">   (por 10,000 nacimientos)</t>
  </si>
  <si>
    <t>Tasa de Mortalidad Ginecológica</t>
  </si>
  <si>
    <t xml:space="preserve">   (por 10,000 egresos)</t>
  </si>
  <si>
    <t>OTRAS ATENCIONES</t>
  </si>
  <si>
    <t>Andrología</t>
  </si>
  <si>
    <t>Anestesiología</t>
  </si>
  <si>
    <t>Cardiología</t>
  </si>
  <si>
    <t>Dermatología</t>
  </si>
  <si>
    <t>Diagnóstico Prenatal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</si>
  <si>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</si>
  <si>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</si>
  <si>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</si>
  <si>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</si>
  <si>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</si>
  <si>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</si>
  <si>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</si>
  <si>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Neurobiología</t>
  </si>
  <si>
    <t>Neurología</t>
  </si>
  <si>
    <t>Nutrición</t>
  </si>
  <si>
    <t>Obstetricia</t>
  </si>
  <si>
    <t>Oftalmología</t>
  </si>
  <si>
    <t>Oncología</t>
  </si>
  <si>
    <t>Psicología</t>
  </si>
  <si>
    <t>Reumatología</t>
  </si>
  <si>
    <t>Seguimiento Pediátrico</t>
  </si>
  <si>
    <t>Subtotal</t>
  </si>
  <si>
    <t>Valoración</t>
  </si>
  <si>
    <t>Total</t>
  </si>
  <si>
    <t>Dietética</t>
  </si>
  <si>
    <t xml:space="preserve">Total </t>
  </si>
  <si>
    <t>Antropometría</t>
  </si>
  <si>
    <t>Cirugía</t>
  </si>
  <si>
    <t>Comunicacion Humana</t>
  </si>
  <si>
    <t>Estimulación Neuromotora</t>
  </si>
  <si>
    <t>Neuropediatría</t>
  </si>
  <si>
    <t>Pediatría</t>
  </si>
  <si>
    <t>Trabajo Social</t>
  </si>
  <si>
    <t>Trabajo Social pediátrico</t>
  </si>
  <si>
    <t>Clínica de Adolescencia</t>
  </si>
  <si>
    <t>Consulta Externa</t>
  </si>
  <si>
    <t>Climaterio</t>
  </si>
  <si>
    <t>Urología</t>
  </si>
  <si>
    <t>Medicina Materno Fetal</t>
  </si>
  <si>
    <t>Cirugía General</t>
  </si>
  <si>
    <t xml:space="preserve">TOTAL </t>
  </si>
  <si>
    <t>CONCENTRADO
 GINECOLOGIA</t>
  </si>
  <si>
    <t>Planificación Familiar</t>
  </si>
  <si>
    <t>Psiquiatría</t>
  </si>
  <si>
    <t>Total adu</t>
  </si>
  <si>
    <t>INSTITUTO NACIONAL DE PERINATOLOLGÍA
TOTAL DE CONSULTAS, 2016</t>
  </si>
  <si>
    <t>Fuente : Informes Diarios e Informes Mensuales por servicio</t>
  </si>
  <si>
    <t>INSTITUTO NACIONAL DE PERINATOLOLGÍA 
CONSULTAS DE PRIMERA VEZ, 2016</t>
  </si>
  <si>
    <t>INSTITUTO NACIONAL DE PERINATOLOLGÍA 
CONSULTAS SUBSECUENTES, 2016</t>
  </si>
  <si>
    <t>INSTITUTO NACIONAL DE PERINATOLOLGÍA 
CONSULTAS PEDIÁTRICAS POR SUBESPECIALIDAD, 2016</t>
  </si>
  <si>
    <t>INSTITUTO NACIONAL DE PERINATOLOLGÍA 
CONSULTAS PEDIÁTRICAS DE PRIMERA VEZ, POR SUBESPECIALIDAD, 2016</t>
  </si>
  <si>
    <t>INSTITUTO NACIONAL DE PERINATOLOLGÍA 
CONSULTAS PEDIÁTRICAS SUBSECUENTES, POR SUBESPECIALIDAD, 2016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</si>
</sst>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)"/>
    <numFmt numFmtId="187" formatCode="General_)"/>
    <numFmt numFmtId="188" formatCode="0.0%"/>
    <numFmt numFmtId="189" formatCode="0.00_)"/>
    <numFmt numFmtId="190" formatCode="#,##0.0_);\(#,##0.0\)"/>
    <numFmt numFmtId="191" formatCode="0.0"/>
    <numFmt numFmtId="192" formatCode="0.0_)"/>
    <numFmt numFmtId="193" formatCode="0.000"/>
    <numFmt numFmtId="194" formatCode="#,##0.0"/>
    <numFmt numFmtId="195" formatCode="0.0000"/>
    <numFmt numFmtId="196" formatCode="0.000000"/>
    <numFmt numFmtId="197" formatCode="0.00000"/>
    <numFmt numFmtId="198" formatCode="#,##0.0;\-#,##0.0"/>
    <numFmt numFmtId="199" formatCode="0.000000000"/>
    <numFmt numFmtId="200" formatCode="0.00000000"/>
    <numFmt numFmtId="201" formatCode="0.0000000"/>
    <numFmt numFmtId="202" formatCode="#,##0.000"/>
    <numFmt numFmtId="203" formatCode="#,##0.0000"/>
    <numFmt numFmtId="204" formatCode="0.000_)"/>
    <numFmt numFmtId="205" formatCode="#,##0;[Red]#,##0"/>
    <numFmt numFmtId="206" formatCode="_-[$€-2]* #,##0.00_-;\-[$€-2]* #,##0.00_-;_-[$€-2]* &quot;-&quot;??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sz val="8"/>
      <name val="Helv"/>
      <family val="0"/>
    </font>
    <font>
      <sz val="14"/>
      <name val="Helv"/>
      <family val="0"/>
    </font>
    <font>
      <sz val="8"/>
      <name val="Arial"/>
      <family val="2"/>
    </font>
    <font>
      <sz val="9"/>
      <name val="Arial"/>
      <family val="0"/>
    </font>
    <font>
      <sz val="7"/>
      <name val="Arial"/>
      <family val="2"/>
    </font>
    <font>
      <sz val="5"/>
      <name val="Helv"/>
      <family val="0"/>
    </font>
    <font>
      <sz val="5"/>
      <name val="Arial"/>
      <family val="0"/>
    </font>
    <font>
      <sz val="7"/>
      <name val="Helv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20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13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12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87" fontId="4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lef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87" fontId="5" fillId="0" borderId="14" xfId="0" applyNumberFormat="1" applyFont="1" applyBorder="1" applyAlignment="1" applyProtection="1">
      <alignment horizontal="center"/>
      <protection/>
    </xf>
    <xf numFmtId="187" fontId="5" fillId="0" borderId="0" xfId="0" applyNumberFormat="1" applyFont="1" applyAlignment="1" applyProtection="1">
      <alignment horizontal="center"/>
      <protection/>
    </xf>
    <xf numFmtId="187" fontId="5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87" fontId="5" fillId="0" borderId="10" xfId="0" applyNumberFormat="1" applyFont="1" applyBorder="1" applyAlignment="1" applyProtection="1">
      <alignment horizontal="left"/>
      <protection/>
    </xf>
    <xf numFmtId="187" fontId="5" fillId="0" borderId="15" xfId="0" applyNumberFormat="1" applyFont="1" applyBorder="1" applyAlignment="1" applyProtection="1">
      <alignment horizontal="left"/>
      <protection/>
    </xf>
    <xf numFmtId="37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187" fontId="5" fillId="0" borderId="14" xfId="0" applyNumberFormat="1" applyFont="1" applyBorder="1" applyAlignment="1" applyProtection="1">
      <alignment horizontal="left"/>
      <protection/>
    </xf>
    <xf numFmtId="187" fontId="5" fillId="0" borderId="0" xfId="0" applyNumberFormat="1" applyFont="1" applyAlignment="1" applyProtection="1">
      <alignment horizontal="left"/>
      <protection/>
    </xf>
    <xf numFmtId="188" fontId="5" fillId="0" borderId="17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"/>
    </xf>
    <xf numFmtId="187" fontId="5" fillId="0" borderId="18" xfId="0" applyNumberFormat="1" applyFont="1" applyBorder="1" applyAlignment="1" applyProtection="1">
      <alignment horizontal="left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187" fontId="0" fillId="0" borderId="0" xfId="0" applyNumberFormat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87" fontId="5" fillId="0" borderId="20" xfId="0" applyNumberFormat="1" applyFont="1" applyBorder="1" applyAlignment="1" applyProtection="1">
      <alignment horizontal="center"/>
      <protection/>
    </xf>
    <xf numFmtId="187" fontId="5" fillId="0" borderId="10" xfId="0" applyNumberFormat="1" applyFont="1" applyBorder="1" applyAlignment="1" applyProtection="1">
      <alignment horizontal="center"/>
      <protection/>
    </xf>
    <xf numFmtId="187" fontId="5" fillId="0" borderId="11" xfId="0" applyNumberFormat="1" applyFont="1" applyBorder="1" applyAlignment="1" applyProtection="1">
      <alignment horizontal="left"/>
      <protection/>
    </xf>
    <xf numFmtId="187" fontId="5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/>
      <protection/>
    </xf>
    <xf numFmtId="189" fontId="5" fillId="0" borderId="1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39" fontId="5" fillId="0" borderId="12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9" fillId="0" borderId="11" xfId="0" applyFont="1" applyBorder="1" applyAlignment="1">
      <alignment horizontal="center"/>
    </xf>
    <xf numFmtId="189" fontId="5" fillId="0" borderId="12" xfId="0" applyNumberFormat="1" applyFont="1" applyBorder="1" applyAlignment="1" applyProtection="1" quotePrefix="1">
      <alignment horizontal="righ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 quotePrefix="1">
      <alignment horizontal="right"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8" fillId="0" borderId="10" xfId="0" applyFont="1" applyBorder="1" applyAlignment="1">
      <alignment/>
    </xf>
    <xf numFmtId="187" fontId="4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5" fillId="0" borderId="26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0" fontId="5" fillId="0" borderId="11" xfId="0" applyNumberFormat="1" applyFont="1" applyBorder="1" applyAlignment="1" applyProtection="1">
      <alignment horizontal="center"/>
      <protection/>
    </xf>
    <xf numFmtId="187" fontId="5" fillId="0" borderId="27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5" fillId="0" borderId="28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right"/>
      <protection/>
    </xf>
    <xf numFmtId="0" fontId="12" fillId="0" borderId="31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31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/>
      <protection/>
    </xf>
    <xf numFmtId="3" fontId="12" fillId="0" borderId="24" xfId="0" applyNumberFormat="1" applyFont="1" applyBorder="1" applyAlignment="1" applyProtection="1">
      <alignment/>
      <protection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4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27" xfId="0" applyFont="1" applyBorder="1" applyAlignment="1">
      <alignment horizontal="center"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37" fontId="12" fillId="0" borderId="36" xfId="0" applyNumberFormat="1" applyFont="1" applyBorder="1" applyAlignment="1" applyProtection="1">
      <alignment horizontal="left"/>
      <protection/>
    </xf>
    <xf numFmtId="0" fontId="12" fillId="0" borderId="20" xfId="0" applyFont="1" applyBorder="1" applyAlignment="1">
      <alignment/>
    </xf>
    <xf numFmtId="0" fontId="12" fillId="0" borderId="13" xfId="0" applyFont="1" applyBorder="1" applyAlignment="1" applyProtection="1">
      <alignment horizontal="left"/>
      <protection/>
    </xf>
    <xf numFmtId="0" fontId="12" fillId="0" borderId="18" xfId="0" applyFont="1" applyBorder="1" applyAlignment="1">
      <alignment/>
    </xf>
    <xf numFmtId="2" fontId="12" fillId="0" borderId="36" xfId="0" applyNumberFormat="1" applyFont="1" applyBorder="1" applyAlignment="1" applyProtection="1">
      <alignment/>
      <protection/>
    </xf>
    <xf numFmtId="0" fontId="12" fillId="0" borderId="27" xfId="0" applyFont="1" applyBorder="1" applyAlignment="1">
      <alignment/>
    </xf>
    <xf numFmtId="2" fontId="12" fillId="0" borderId="18" xfId="0" applyNumberFormat="1" applyFont="1" applyBorder="1" applyAlignment="1" applyProtection="1">
      <alignment/>
      <protection/>
    </xf>
    <xf numFmtId="37" fontId="12" fillId="0" borderId="18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11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5" fillId="0" borderId="14" xfId="0" applyNumberFormat="1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27" xfId="0" applyNumberFormat="1" applyFont="1" applyBorder="1" applyAlignment="1" applyProtection="1">
      <alignment horizontal="center"/>
      <protection/>
    </xf>
    <xf numFmtId="190" fontId="5" fillId="0" borderId="27" xfId="0" applyNumberFormat="1" applyFont="1" applyBorder="1" applyAlignment="1" applyProtection="1">
      <alignment horizontal="center"/>
      <protection/>
    </xf>
    <xf numFmtId="3" fontId="5" fillId="0" borderId="26" xfId="0" applyNumberFormat="1" applyFont="1" applyBorder="1" applyAlignment="1">
      <alignment horizontal="center"/>
    </xf>
    <xf numFmtId="190" fontId="5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91" fontId="5" fillId="0" borderId="11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26" xfId="0" applyFont="1" applyBorder="1" applyAlignment="1">
      <alignment/>
    </xf>
    <xf numFmtId="187" fontId="12" fillId="0" borderId="11" xfId="0" applyNumberFormat="1" applyFont="1" applyBorder="1" applyAlignment="1" applyProtection="1">
      <alignment horizontal="left"/>
      <protection/>
    </xf>
    <xf numFmtId="187" fontId="12" fillId="0" borderId="27" xfId="0" applyNumberFormat="1" applyFont="1" applyBorder="1" applyAlignment="1" applyProtection="1">
      <alignment horizontal="center"/>
      <protection/>
    </xf>
    <xf numFmtId="0" fontId="12" fillId="0" borderId="26" xfId="0" applyFont="1" applyBorder="1" applyAlignment="1">
      <alignment horizontal="center"/>
    </xf>
    <xf numFmtId="187" fontId="12" fillId="0" borderId="26" xfId="0" applyNumberFormat="1" applyFont="1" applyBorder="1" applyAlignment="1" applyProtection="1">
      <alignment horizontal="center"/>
      <protection/>
    </xf>
    <xf numFmtId="187" fontId="12" fillId="0" borderId="14" xfId="0" applyNumberFormat="1" applyFont="1" applyBorder="1" applyAlignment="1" applyProtection="1">
      <alignment horizontal="left"/>
      <protection/>
    </xf>
    <xf numFmtId="187" fontId="12" fillId="0" borderId="27" xfId="0" applyNumberFormat="1" applyFont="1" applyBorder="1" applyAlignment="1">
      <alignment horizontal="center"/>
    </xf>
    <xf numFmtId="191" fontId="5" fillId="0" borderId="11" xfId="0" applyNumberFormat="1" applyFont="1" applyBorder="1" applyAlignment="1" applyProtection="1">
      <alignment/>
      <protection/>
    </xf>
    <xf numFmtId="191" fontId="5" fillId="0" borderId="12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39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4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justify" wrapText="1"/>
    </xf>
    <xf numFmtId="0" fontId="5" fillId="0" borderId="31" xfId="0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31" xfId="0" applyFont="1" applyBorder="1" applyAlignment="1">
      <alignment horizontal="left" wrapText="1"/>
    </xf>
    <xf numFmtId="191" fontId="5" fillId="0" borderId="12" xfId="0" applyNumberFormat="1" applyFont="1" applyBorder="1" applyAlignment="1" applyProtection="1">
      <alignment horizontal="left"/>
      <protection/>
    </xf>
    <xf numFmtId="191" fontId="5" fillId="0" borderId="10" xfId="0" applyNumberFormat="1" applyFont="1" applyBorder="1" applyAlignment="1" applyProtection="1">
      <alignment horizontal="left"/>
      <protection/>
    </xf>
    <xf numFmtId="191" fontId="5" fillId="0" borderId="11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87" fontId="9" fillId="0" borderId="0" xfId="0" applyNumberFormat="1" applyFont="1" applyAlignment="1" applyProtection="1">
      <alignment horizontal="left"/>
      <protection/>
    </xf>
    <xf numFmtId="0" fontId="5" fillId="0" borderId="12" xfId="0" applyFont="1" applyBorder="1" applyAlignment="1" quotePrefix="1">
      <alignment horizontal="left"/>
    </xf>
    <xf numFmtId="0" fontId="5" fillId="0" borderId="41" xfId="0" applyFont="1" applyBorder="1" applyAlignment="1" applyProtection="1">
      <alignment horizontal="left"/>
      <protection/>
    </xf>
    <xf numFmtId="37" fontId="5" fillId="0" borderId="42" xfId="0" applyNumberFormat="1" applyFont="1" applyBorder="1" applyAlignment="1" applyProtection="1">
      <alignment/>
      <protection/>
    </xf>
    <xf numFmtId="37" fontId="5" fillId="0" borderId="41" xfId="0" applyNumberFormat="1" applyFont="1" applyBorder="1" applyAlignment="1" applyProtection="1">
      <alignment horizontal="left"/>
      <protection/>
    </xf>
    <xf numFmtId="37" fontId="5" fillId="0" borderId="41" xfId="0" applyNumberFormat="1" applyFont="1" applyBorder="1" applyAlignment="1" applyProtection="1">
      <alignment/>
      <protection/>
    </xf>
    <xf numFmtId="37" fontId="5" fillId="0" borderId="43" xfId="0" applyNumberFormat="1" applyFont="1" applyBorder="1" applyAlignment="1" applyProtection="1">
      <alignment horizontal="left"/>
      <protection/>
    </xf>
    <xf numFmtId="37" fontId="5" fillId="0" borderId="43" xfId="0" applyNumberFormat="1" applyFont="1" applyBorder="1" applyAlignment="1" applyProtection="1">
      <alignment/>
      <protection/>
    </xf>
    <xf numFmtId="37" fontId="5" fillId="0" borderId="43" xfId="0" applyNumberFormat="1" applyFont="1" applyBorder="1" applyAlignment="1" applyProtection="1">
      <alignment horizontal="right"/>
      <protection/>
    </xf>
    <xf numFmtId="37" fontId="5" fillId="0" borderId="40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left"/>
      <protection/>
    </xf>
    <xf numFmtId="37" fontId="5" fillId="0" borderId="45" xfId="0" applyNumberFormat="1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5" fillId="0" borderId="42" xfId="0" applyFont="1" applyBorder="1" applyAlignment="1" applyProtection="1" quotePrefix="1">
      <alignment horizontal="center"/>
      <protection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 applyProtection="1" quotePrefix="1">
      <alignment horizontal="center"/>
      <protection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47" xfId="0" applyFont="1" applyBorder="1" applyAlignment="1">
      <alignment horizontal="left" wrapText="1"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3" fontId="17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/>
      <protection/>
    </xf>
    <xf numFmtId="3" fontId="36" fillId="0" borderId="12" xfId="0" applyNumberFormat="1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left"/>
      <protection/>
    </xf>
    <xf numFmtId="3" fontId="37" fillId="0" borderId="11" xfId="0" applyNumberFormat="1" applyFont="1" applyBorder="1" applyAlignment="1" applyProtection="1">
      <alignment horizontal="center"/>
      <protection/>
    </xf>
    <xf numFmtId="3" fontId="37" fillId="0" borderId="11" xfId="0" applyNumberFormat="1" applyFont="1" applyBorder="1" applyAlignment="1">
      <alignment horizontal="center"/>
    </xf>
    <xf numFmtId="0" fontId="37" fillId="0" borderId="12" xfId="0" applyFont="1" applyBorder="1" applyAlignment="1" applyProtection="1">
      <alignment horizontal="left"/>
      <protection/>
    </xf>
    <xf numFmtId="0" fontId="37" fillId="0" borderId="47" xfId="0" applyFont="1" applyBorder="1" applyAlignment="1" applyProtection="1">
      <alignment horizontal="left"/>
      <protection/>
    </xf>
    <xf numFmtId="3" fontId="37" fillId="0" borderId="47" xfId="0" applyNumberFormat="1" applyFont="1" applyBorder="1" applyAlignment="1">
      <alignment horizontal="center"/>
    </xf>
    <xf numFmtId="0" fontId="37" fillId="0" borderId="12" xfId="0" applyFont="1" applyBorder="1" applyAlignment="1" applyProtection="1">
      <alignment horizontal="center"/>
      <protection/>
    </xf>
    <xf numFmtId="3" fontId="37" fillId="0" borderId="12" xfId="0" applyNumberFormat="1" applyFont="1" applyBorder="1" applyAlignment="1" applyProtection="1">
      <alignment horizontal="center"/>
      <protection/>
    </xf>
    <xf numFmtId="3" fontId="36" fillId="0" borderId="47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 applyProtection="1">
      <alignment horizontal="center" vertical="center"/>
      <protection/>
    </xf>
    <xf numFmtId="3" fontId="37" fillId="0" borderId="47" xfId="0" applyNumberFormat="1" applyFont="1" applyBorder="1" applyAlignment="1">
      <alignment/>
    </xf>
    <xf numFmtId="3" fontId="37" fillId="0" borderId="47" xfId="0" applyNumberFormat="1" applyFont="1" applyBorder="1" applyAlignment="1" applyProtection="1">
      <alignment horizontal="center"/>
      <protection/>
    </xf>
    <xf numFmtId="3" fontId="37" fillId="0" borderId="0" xfId="0" applyNumberFormat="1" applyFont="1" applyAlignment="1">
      <alignment/>
    </xf>
    <xf numFmtId="0" fontId="36" fillId="0" borderId="30" xfId="0" applyFont="1" applyBorder="1" applyAlignment="1" applyProtection="1">
      <alignment horizontal="center" vertical="center"/>
      <protection/>
    </xf>
    <xf numFmtId="3" fontId="36" fillId="0" borderId="47" xfId="0" applyNumberFormat="1" applyFont="1" applyBorder="1" applyAlignment="1">
      <alignment horizontal="center"/>
    </xf>
    <xf numFmtId="3" fontId="0" fillId="0" borderId="0" xfId="55" applyNumberFormat="1">
      <alignment/>
      <protection/>
    </xf>
    <xf numFmtId="3" fontId="0" fillId="0" borderId="12" xfId="55" applyNumberFormat="1" applyFont="1" applyBorder="1" applyAlignment="1">
      <alignment horizont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3" fontId="36" fillId="0" borderId="10" xfId="0" applyNumberFormat="1" applyFont="1" applyBorder="1" applyAlignment="1" applyProtection="1">
      <alignment horizontal="center" vertical="center"/>
      <protection/>
    </xf>
    <xf numFmtId="3" fontId="37" fillId="0" borderId="12" xfId="0" applyNumberFormat="1" applyFont="1" applyBorder="1" applyAlignment="1" applyProtection="1">
      <alignment horizontal="left"/>
      <protection/>
    </xf>
    <xf numFmtId="0" fontId="37" fillId="0" borderId="44" xfId="0" applyFont="1" applyBorder="1" applyAlignment="1" applyProtection="1">
      <alignment horizontal="left"/>
      <protection/>
    </xf>
    <xf numFmtId="3" fontId="37" fillId="0" borderId="0" xfId="0" applyNumberFormat="1" applyFont="1" applyAlignment="1" applyProtection="1">
      <alignment horizontal="center"/>
      <protection/>
    </xf>
    <xf numFmtId="3" fontId="37" fillId="0" borderId="12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3" fontId="37" fillId="0" borderId="0" xfId="0" applyNumberFormat="1" applyFont="1" applyBorder="1" applyAlignment="1" applyProtection="1">
      <alignment horizontal="center"/>
      <protection/>
    </xf>
    <xf numFmtId="3" fontId="37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/>
    </xf>
    <xf numFmtId="3" fontId="36" fillId="0" borderId="44" xfId="0" applyNumberFormat="1" applyFont="1" applyBorder="1" applyAlignment="1" applyProtection="1">
      <alignment horizontal="center" vertical="center"/>
      <protection/>
    </xf>
    <xf numFmtId="0" fontId="37" fillId="0" borderId="11" xfId="55" applyFont="1" applyBorder="1" applyAlignment="1" applyProtection="1">
      <alignment horizontal="left"/>
      <protection/>
    </xf>
    <xf numFmtId="3" fontId="37" fillId="0" borderId="48" xfId="55" applyNumberFormat="1" applyFont="1" applyBorder="1" applyAlignment="1" applyProtection="1">
      <alignment horizontal="center"/>
      <protection/>
    </xf>
    <xf numFmtId="3" fontId="37" fillId="0" borderId="48" xfId="55" applyNumberFormat="1" applyFont="1" applyBorder="1" applyAlignment="1">
      <alignment horizontal="center"/>
      <protection/>
    </xf>
    <xf numFmtId="0" fontId="37" fillId="0" borderId="12" xfId="55" applyFont="1" applyBorder="1" applyAlignment="1" applyProtection="1">
      <alignment horizontal="left"/>
      <protection/>
    </xf>
    <xf numFmtId="3" fontId="37" fillId="0" borderId="11" xfId="55" applyNumberFormat="1" applyFont="1" applyBorder="1" applyAlignment="1" applyProtection="1">
      <alignment horizontal="center"/>
      <protection/>
    </xf>
    <xf numFmtId="3" fontId="37" fillId="0" borderId="11" xfId="55" applyNumberFormat="1" applyFont="1" applyBorder="1" applyAlignment="1">
      <alignment horizontal="center"/>
      <protection/>
    </xf>
    <xf numFmtId="3" fontId="37" fillId="0" borderId="12" xfId="55" applyNumberFormat="1" applyFont="1" applyBorder="1" applyAlignment="1" applyProtection="1">
      <alignment horizontal="center"/>
      <protection/>
    </xf>
    <xf numFmtId="0" fontId="37" fillId="0" borderId="47" xfId="55" applyFont="1" applyBorder="1" applyAlignment="1" applyProtection="1">
      <alignment horizontal="left"/>
      <protection/>
    </xf>
    <xf numFmtId="3" fontId="37" fillId="0" borderId="12" xfId="55" applyNumberFormat="1" applyFont="1" applyBorder="1" applyAlignment="1">
      <alignment horizontal="center"/>
      <protection/>
    </xf>
    <xf numFmtId="3" fontId="37" fillId="0" borderId="35" xfId="0" applyNumberFormat="1" applyFont="1" applyBorder="1" applyAlignment="1" applyProtection="1">
      <alignment horizontal="center"/>
      <protection/>
    </xf>
    <xf numFmtId="3" fontId="37" fillId="0" borderId="35" xfId="0" applyNumberFormat="1" applyFont="1" applyBorder="1" applyAlignment="1">
      <alignment horizontal="center"/>
    </xf>
    <xf numFmtId="3" fontId="37" fillId="0" borderId="44" xfId="0" applyNumberFormat="1" applyFont="1" applyBorder="1" applyAlignment="1">
      <alignment horizontal="center"/>
    </xf>
    <xf numFmtId="3" fontId="37" fillId="0" borderId="44" xfId="0" applyNumberFormat="1" applyFont="1" applyBorder="1" applyAlignment="1" applyProtection="1">
      <alignment horizontal="center"/>
      <protection/>
    </xf>
    <xf numFmtId="3" fontId="37" fillId="0" borderId="47" xfId="0" applyNumberFormat="1" applyFont="1" applyFill="1" applyBorder="1" applyAlignment="1">
      <alignment/>
    </xf>
    <xf numFmtId="3" fontId="0" fillId="0" borderId="0" xfId="0" applyNumberForma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</xdr:row>
      <xdr:rowOff>0</xdr:rowOff>
    </xdr:from>
    <xdr:to>
      <xdr:col>5</xdr:col>
      <xdr:colOff>666750</xdr:colOff>
      <xdr:row>2</xdr:row>
      <xdr:rowOff>9525</xdr:rowOff>
    </xdr:to>
    <xdr:sp>
      <xdr:nvSpPr>
        <xdr:cNvPr id="1" name="Line 28"/>
        <xdr:cNvSpPr>
          <a:spLocks/>
        </xdr:cNvSpPr>
      </xdr:nvSpPr>
      <xdr:spPr>
        <a:xfrm>
          <a:off x="457200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0</xdr:rowOff>
    </xdr:from>
    <xdr:to>
      <xdr:col>3</xdr:col>
      <xdr:colOff>666750</xdr:colOff>
      <xdr:row>3</xdr:row>
      <xdr:rowOff>0</xdr:rowOff>
    </xdr:to>
    <xdr:sp>
      <xdr:nvSpPr>
        <xdr:cNvPr id="2" name="Line 29"/>
        <xdr:cNvSpPr>
          <a:spLocks/>
        </xdr:cNvSpPr>
      </xdr:nvSpPr>
      <xdr:spPr>
        <a:xfrm>
          <a:off x="28098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</xdr:row>
      <xdr:rowOff>0</xdr:rowOff>
    </xdr:from>
    <xdr:to>
      <xdr:col>5</xdr:col>
      <xdr:colOff>666750</xdr:colOff>
      <xdr:row>3</xdr:row>
      <xdr:rowOff>0</xdr:rowOff>
    </xdr:to>
    <xdr:sp>
      <xdr:nvSpPr>
        <xdr:cNvPr id="3" name="Line 30"/>
        <xdr:cNvSpPr>
          <a:spLocks/>
        </xdr:cNvSpPr>
      </xdr:nvSpPr>
      <xdr:spPr>
        <a:xfrm>
          <a:off x="4572000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0</xdr:rowOff>
    </xdr:from>
    <xdr:to>
      <xdr:col>7</xdr:col>
      <xdr:colOff>666750</xdr:colOff>
      <xdr:row>3</xdr:row>
      <xdr:rowOff>0</xdr:rowOff>
    </xdr:to>
    <xdr:sp>
      <xdr:nvSpPr>
        <xdr:cNvPr id="4" name="Line 31"/>
        <xdr:cNvSpPr>
          <a:spLocks/>
        </xdr:cNvSpPr>
      </xdr:nvSpPr>
      <xdr:spPr>
        <a:xfrm>
          <a:off x="633412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2</xdr:row>
      <xdr:rowOff>0</xdr:rowOff>
    </xdr:from>
    <xdr:to>
      <xdr:col>9</xdr:col>
      <xdr:colOff>666750</xdr:colOff>
      <xdr:row>3</xdr:row>
      <xdr:rowOff>0</xdr:rowOff>
    </xdr:to>
    <xdr:sp>
      <xdr:nvSpPr>
        <xdr:cNvPr id="5" name="Line 32"/>
        <xdr:cNvSpPr>
          <a:spLocks/>
        </xdr:cNvSpPr>
      </xdr:nvSpPr>
      <xdr:spPr>
        <a:xfrm>
          <a:off x="8096250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1</xdr:col>
      <xdr:colOff>666750</xdr:colOff>
      <xdr:row>3</xdr:row>
      <xdr:rowOff>0</xdr:rowOff>
    </xdr:to>
    <xdr:sp>
      <xdr:nvSpPr>
        <xdr:cNvPr id="6" name="Line 34"/>
        <xdr:cNvSpPr>
          <a:spLocks/>
        </xdr:cNvSpPr>
      </xdr:nvSpPr>
      <xdr:spPr>
        <a:xfrm>
          <a:off x="1047750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9</xdr:col>
      <xdr:colOff>666750</xdr:colOff>
      <xdr:row>2</xdr:row>
      <xdr:rowOff>0</xdr:rowOff>
    </xdr:to>
    <xdr:sp>
      <xdr:nvSpPr>
        <xdr:cNvPr id="7" name="Line 35"/>
        <xdr:cNvSpPr>
          <a:spLocks/>
        </xdr:cNvSpPr>
      </xdr:nvSpPr>
      <xdr:spPr>
        <a:xfrm>
          <a:off x="1047750" y="666750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7</xdr:row>
      <xdr:rowOff>0</xdr:rowOff>
    </xdr:from>
    <xdr:to>
      <xdr:col>1</xdr:col>
      <xdr:colOff>666750</xdr:colOff>
      <xdr:row>8</xdr:row>
      <xdr:rowOff>0</xdr:rowOff>
    </xdr:to>
    <xdr:sp>
      <xdr:nvSpPr>
        <xdr:cNvPr id="8" name="Line 41"/>
        <xdr:cNvSpPr>
          <a:spLocks/>
        </xdr:cNvSpPr>
      </xdr:nvSpPr>
      <xdr:spPr>
        <a:xfrm>
          <a:off x="1047750" y="2190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0</xdr:rowOff>
    </xdr:from>
    <xdr:to>
      <xdr:col>1</xdr:col>
      <xdr:colOff>666750</xdr:colOff>
      <xdr:row>14</xdr:row>
      <xdr:rowOff>0</xdr:rowOff>
    </xdr:to>
    <xdr:sp>
      <xdr:nvSpPr>
        <xdr:cNvPr id="9" name="Line 67"/>
        <xdr:cNvSpPr>
          <a:spLocks/>
        </xdr:cNvSpPr>
      </xdr:nvSpPr>
      <xdr:spPr>
        <a:xfrm>
          <a:off x="1047750" y="4219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15</xdr:row>
      <xdr:rowOff>0</xdr:rowOff>
    </xdr:from>
    <xdr:to>
      <xdr:col>1</xdr:col>
      <xdr:colOff>666750</xdr:colOff>
      <xdr:row>16</xdr:row>
      <xdr:rowOff>0</xdr:rowOff>
    </xdr:to>
    <xdr:sp>
      <xdr:nvSpPr>
        <xdr:cNvPr id="10" name="Line 71"/>
        <xdr:cNvSpPr>
          <a:spLocks/>
        </xdr:cNvSpPr>
      </xdr:nvSpPr>
      <xdr:spPr>
        <a:xfrm>
          <a:off x="1047750" y="4895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17</xdr:row>
      <xdr:rowOff>0</xdr:rowOff>
    </xdr:from>
    <xdr:to>
      <xdr:col>1</xdr:col>
      <xdr:colOff>666750</xdr:colOff>
      <xdr:row>18</xdr:row>
      <xdr:rowOff>0</xdr:rowOff>
    </xdr:to>
    <xdr:sp>
      <xdr:nvSpPr>
        <xdr:cNvPr id="11" name="Line 73"/>
        <xdr:cNvSpPr>
          <a:spLocks/>
        </xdr:cNvSpPr>
      </xdr:nvSpPr>
      <xdr:spPr>
        <a:xfrm>
          <a:off x="1047750" y="5572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0</xdr:rowOff>
    </xdr:from>
    <xdr:to>
      <xdr:col>3</xdr:col>
      <xdr:colOff>666750</xdr:colOff>
      <xdr:row>20</xdr:row>
      <xdr:rowOff>0</xdr:rowOff>
    </xdr:to>
    <xdr:sp>
      <xdr:nvSpPr>
        <xdr:cNvPr id="12" name="Line 75"/>
        <xdr:cNvSpPr>
          <a:spLocks/>
        </xdr:cNvSpPr>
      </xdr:nvSpPr>
      <xdr:spPr>
        <a:xfrm>
          <a:off x="2809875" y="6248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0</xdr:rowOff>
    </xdr:from>
    <xdr:to>
      <xdr:col>3</xdr:col>
      <xdr:colOff>666750</xdr:colOff>
      <xdr:row>20</xdr:row>
      <xdr:rowOff>0</xdr:rowOff>
    </xdr:to>
    <xdr:sp>
      <xdr:nvSpPr>
        <xdr:cNvPr id="13" name="Line 76"/>
        <xdr:cNvSpPr>
          <a:spLocks/>
        </xdr:cNvSpPr>
      </xdr:nvSpPr>
      <xdr:spPr>
        <a:xfrm>
          <a:off x="2809875" y="6248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0</xdr:rowOff>
    </xdr:from>
    <xdr:to>
      <xdr:col>5</xdr:col>
      <xdr:colOff>666750</xdr:colOff>
      <xdr:row>20</xdr:row>
      <xdr:rowOff>0</xdr:rowOff>
    </xdr:to>
    <xdr:sp>
      <xdr:nvSpPr>
        <xdr:cNvPr id="14" name="Line 77"/>
        <xdr:cNvSpPr>
          <a:spLocks/>
        </xdr:cNvSpPr>
      </xdr:nvSpPr>
      <xdr:spPr>
        <a:xfrm>
          <a:off x="4572000" y="6248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0</xdr:rowOff>
    </xdr:from>
    <xdr:to>
      <xdr:col>5</xdr:col>
      <xdr:colOff>666750</xdr:colOff>
      <xdr:row>20</xdr:row>
      <xdr:rowOff>0</xdr:rowOff>
    </xdr:to>
    <xdr:sp>
      <xdr:nvSpPr>
        <xdr:cNvPr id="15" name="Line 78"/>
        <xdr:cNvSpPr>
          <a:spLocks/>
        </xdr:cNvSpPr>
      </xdr:nvSpPr>
      <xdr:spPr>
        <a:xfrm>
          <a:off x="4572000" y="6248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19</xdr:row>
      <xdr:rowOff>0</xdr:rowOff>
    </xdr:from>
    <xdr:to>
      <xdr:col>5</xdr:col>
      <xdr:colOff>685800</xdr:colOff>
      <xdr:row>19</xdr:row>
      <xdr:rowOff>0</xdr:rowOff>
    </xdr:to>
    <xdr:sp>
      <xdr:nvSpPr>
        <xdr:cNvPr id="16" name="Line 79"/>
        <xdr:cNvSpPr>
          <a:spLocks/>
        </xdr:cNvSpPr>
      </xdr:nvSpPr>
      <xdr:spPr>
        <a:xfrm>
          <a:off x="2828925" y="6248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19</xdr:row>
      <xdr:rowOff>0</xdr:rowOff>
    </xdr:to>
    <xdr:sp>
      <xdr:nvSpPr>
        <xdr:cNvPr id="17" name="Line 80"/>
        <xdr:cNvSpPr>
          <a:spLocks/>
        </xdr:cNvSpPr>
      </xdr:nvSpPr>
      <xdr:spPr>
        <a:xfrm>
          <a:off x="3638550" y="6667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247650</xdr:rowOff>
    </xdr:from>
    <xdr:to>
      <xdr:col>1</xdr:col>
      <xdr:colOff>0</xdr:colOff>
      <xdr:row>6</xdr:row>
      <xdr:rowOff>247650</xdr:rowOff>
    </xdr:to>
    <xdr:sp>
      <xdr:nvSpPr>
        <xdr:cNvPr id="18" name="Line 82"/>
        <xdr:cNvSpPr>
          <a:spLocks/>
        </xdr:cNvSpPr>
      </xdr:nvSpPr>
      <xdr:spPr>
        <a:xfrm flipH="1">
          <a:off x="171450" y="1933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247650</xdr:rowOff>
    </xdr:from>
    <xdr:to>
      <xdr:col>1</xdr:col>
      <xdr:colOff>0</xdr:colOff>
      <xdr:row>8</xdr:row>
      <xdr:rowOff>247650</xdr:rowOff>
    </xdr:to>
    <xdr:sp>
      <xdr:nvSpPr>
        <xdr:cNvPr id="19" name="Line 83"/>
        <xdr:cNvSpPr>
          <a:spLocks/>
        </xdr:cNvSpPr>
      </xdr:nvSpPr>
      <xdr:spPr>
        <a:xfrm flipH="1">
          <a:off x="171450" y="2609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10</xdr:row>
      <xdr:rowOff>247650</xdr:rowOff>
    </xdr:from>
    <xdr:to>
      <xdr:col>1</xdr:col>
      <xdr:colOff>0</xdr:colOff>
      <xdr:row>10</xdr:row>
      <xdr:rowOff>247650</xdr:rowOff>
    </xdr:to>
    <xdr:sp>
      <xdr:nvSpPr>
        <xdr:cNvPr id="20" name="Line 84"/>
        <xdr:cNvSpPr>
          <a:spLocks/>
        </xdr:cNvSpPr>
      </xdr:nvSpPr>
      <xdr:spPr>
        <a:xfrm flipH="1">
          <a:off x="171450" y="3286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247650</xdr:rowOff>
    </xdr:from>
    <xdr:to>
      <xdr:col>1</xdr:col>
      <xdr:colOff>0</xdr:colOff>
      <xdr:row>12</xdr:row>
      <xdr:rowOff>247650</xdr:rowOff>
    </xdr:to>
    <xdr:sp>
      <xdr:nvSpPr>
        <xdr:cNvPr id="21" name="Line 85"/>
        <xdr:cNvSpPr>
          <a:spLocks/>
        </xdr:cNvSpPr>
      </xdr:nvSpPr>
      <xdr:spPr>
        <a:xfrm flipH="1">
          <a:off x="171450" y="3962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14</xdr:row>
      <xdr:rowOff>247650</xdr:rowOff>
    </xdr:from>
    <xdr:to>
      <xdr:col>1</xdr:col>
      <xdr:colOff>0</xdr:colOff>
      <xdr:row>14</xdr:row>
      <xdr:rowOff>247650</xdr:rowOff>
    </xdr:to>
    <xdr:sp>
      <xdr:nvSpPr>
        <xdr:cNvPr id="22" name="Line 86"/>
        <xdr:cNvSpPr>
          <a:spLocks/>
        </xdr:cNvSpPr>
      </xdr:nvSpPr>
      <xdr:spPr>
        <a:xfrm flipH="1">
          <a:off x="171450" y="4638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247650</xdr:rowOff>
    </xdr:from>
    <xdr:to>
      <xdr:col>1</xdr:col>
      <xdr:colOff>0</xdr:colOff>
      <xdr:row>16</xdr:row>
      <xdr:rowOff>247650</xdr:rowOff>
    </xdr:to>
    <xdr:sp>
      <xdr:nvSpPr>
        <xdr:cNvPr id="23" name="Line 87"/>
        <xdr:cNvSpPr>
          <a:spLocks/>
        </xdr:cNvSpPr>
      </xdr:nvSpPr>
      <xdr:spPr>
        <a:xfrm flipH="1">
          <a:off x="171450" y="5314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247650</xdr:rowOff>
    </xdr:from>
    <xdr:to>
      <xdr:col>1</xdr:col>
      <xdr:colOff>0</xdr:colOff>
      <xdr:row>18</xdr:row>
      <xdr:rowOff>247650</xdr:rowOff>
    </xdr:to>
    <xdr:sp>
      <xdr:nvSpPr>
        <xdr:cNvPr id="24" name="Line 88"/>
        <xdr:cNvSpPr>
          <a:spLocks/>
        </xdr:cNvSpPr>
      </xdr:nvSpPr>
      <xdr:spPr>
        <a:xfrm flipH="1">
          <a:off x="171450" y="5991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247650</xdr:rowOff>
    </xdr:from>
    <xdr:to>
      <xdr:col>3</xdr:col>
      <xdr:colOff>0</xdr:colOff>
      <xdr:row>6</xdr:row>
      <xdr:rowOff>247650</xdr:rowOff>
    </xdr:to>
    <xdr:sp>
      <xdr:nvSpPr>
        <xdr:cNvPr id="25" name="Line 89"/>
        <xdr:cNvSpPr>
          <a:spLocks/>
        </xdr:cNvSpPr>
      </xdr:nvSpPr>
      <xdr:spPr>
        <a:xfrm flipH="1">
          <a:off x="1933575" y="1933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247650</xdr:rowOff>
    </xdr:from>
    <xdr:to>
      <xdr:col>3</xdr:col>
      <xdr:colOff>0</xdr:colOff>
      <xdr:row>8</xdr:row>
      <xdr:rowOff>247650</xdr:rowOff>
    </xdr:to>
    <xdr:sp>
      <xdr:nvSpPr>
        <xdr:cNvPr id="26" name="Line 90"/>
        <xdr:cNvSpPr>
          <a:spLocks/>
        </xdr:cNvSpPr>
      </xdr:nvSpPr>
      <xdr:spPr>
        <a:xfrm flipH="1">
          <a:off x="1933575" y="2609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247650</xdr:rowOff>
    </xdr:from>
    <xdr:to>
      <xdr:col>3</xdr:col>
      <xdr:colOff>0</xdr:colOff>
      <xdr:row>10</xdr:row>
      <xdr:rowOff>247650</xdr:rowOff>
    </xdr:to>
    <xdr:sp>
      <xdr:nvSpPr>
        <xdr:cNvPr id="27" name="Line 91"/>
        <xdr:cNvSpPr>
          <a:spLocks/>
        </xdr:cNvSpPr>
      </xdr:nvSpPr>
      <xdr:spPr>
        <a:xfrm flipH="1">
          <a:off x="1933575" y="3286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247650</xdr:rowOff>
    </xdr:from>
    <xdr:to>
      <xdr:col>3</xdr:col>
      <xdr:colOff>0</xdr:colOff>
      <xdr:row>12</xdr:row>
      <xdr:rowOff>247650</xdr:rowOff>
    </xdr:to>
    <xdr:sp>
      <xdr:nvSpPr>
        <xdr:cNvPr id="28" name="Line 92"/>
        <xdr:cNvSpPr>
          <a:spLocks/>
        </xdr:cNvSpPr>
      </xdr:nvSpPr>
      <xdr:spPr>
        <a:xfrm flipH="1">
          <a:off x="1933575" y="3962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14</xdr:row>
      <xdr:rowOff>247650</xdr:rowOff>
    </xdr:from>
    <xdr:to>
      <xdr:col>3</xdr:col>
      <xdr:colOff>0</xdr:colOff>
      <xdr:row>14</xdr:row>
      <xdr:rowOff>247650</xdr:rowOff>
    </xdr:to>
    <xdr:sp>
      <xdr:nvSpPr>
        <xdr:cNvPr id="29" name="Line 93"/>
        <xdr:cNvSpPr>
          <a:spLocks/>
        </xdr:cNvSpPr>
      </xdr:nvSpPr>
      <xdr:spPr>
        <a:xfrm flipH="1">
          <a:off x="1933575" y="4638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247650</xdr:rowOff>
    </xdr:from>
    <xdr:to>
      <xdr:col>5</xdr:col>
      <xdr:colOff>0</xdr:colOff>
      <xdr:row>6</xdr:row>
      <xdr:rowOff>247650</xdr:rowOff>
    </xdr:to>
    <xdr:sp>
      <xdr:nvSpPr>
        <xdr:cNvPr id="30" name="Line 95"/>
        <xdr:cNvSpPr>
          <a:spLocks/>
        </xdr:cNvSpPr>
      </xdr:nvSpPr>
      <xdr:spPr>
        <a:xfrm flipH="1">
          <a:off x="3695700" y="1933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247650</xdr:rowOff>
    </xdr:from>
    <xdr:to>
      <xdr:col>5</xdr:col>
      <xdr:colOff>0</xdr:colOff>
      <xdr:row>8</xdr:row>
      <xdr:rowOff>247650</xdr:rowOff>
    </xdr:to>
    <xdr:sp>
      <xdr:nvSpPr>
        <xdr:cNvPr id="31" name="Line 96"/>
        <xdr:cNvSpPr>
          <a:spLocks/>
        </xdr:cNvSpPr>
      </xdr:nvSpPr>
      <xdr:spPr>
        <a:xfrm flipH="1">
          <a:off x="3695700" y="2609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247650</xdr:rowOff>
    </xdr:from>
    <xdr:to>
      <xdr:col>5</xdr:col>
      <xdr:colOff>0</xdr:colOff>
      <xdr:row>10</xdr:row>
      <xdr:rowOff>247650</xdr:rowOff>
    </xdr:to>
    <xdr:sp>
      <xdr:nvSpPr>
        <xdr:cNvPr id="32" name="Line 97"/>
        <xdr:cNvSpPr>
          <a:spLocks/>
        </xdr:cNvSpPr>
      </xdr:nvSpPr>
      <xdr:spPr>
        <a:xfrm flipH="1">
          <a:off x="3695700" y="3286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247650</xdr:rowOff>
    </xdr:from>
    <xdr:to>
      <xdr:col>5</xdr:col>
      <xdr:colOff>0</xdr:colOff>
      <xdr:row>12</xdr:row>
      <xdr:rowOff>247650</xdr:rowOff>
    </xdr:to>
    <xdr:sp>
      <xdr:nvSpPr>
        <xdr:cNvPr id="33" name="Line 98"/>
        <xdr:cNvSpPr>
          <a:spLocks/>
        </xdr:cNvSpPr>
      </xdr:nvSpPr>
      <xdr:spPr>
        <a:xfrm flipH="1">
          <a:off x="3695700" y="3962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247650</xdr:rowOff>
    </xdr:from>
    <xdr:to>
      <xdr:col>7</xdr:col>
      <xdr:colOff>0</xdr:colOff>
      <xdr:row>6</xdr:row>
      <xdr:rowOff>247650</xdr:rowOff>
    </xdr:to>
    <xdr:sp>
      <xdr:nvSpPr>
        <xdr:cNvPr id="34" name="Line 99"/>
        <xdr:cNvSpPr>
          <a:spLocks/>
        </xdr:cNvSpPr>
      </xdr:nvSpPr>
      <xdr:spPr>
        <a:xfrm flipH="1">
          <a:off x="5457825" y="1933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247650</xdr:rowOff>
    </xdr:from>
    <xdr:to>
      <xdr:col>7</xdr:col>
      <xdr:colOff>0</xdr:colOff>
      <xdr:row>8</xdr:row>
      <xdr:rowOff>247650</xdr:rowOff>
    </xdr:to>
    <xdr:sp>
      <xdr:nvSpPr>
        <xdr:cNvPr id="35" name="Line 100"/>
        <xdr:cNvSpPr>
          <a:spLocks/>
        </xdr:cNvSpPr>
      </xdr:nvSpPr>
      <xdr:spPr>
        <a:xfrm flipH="1">
          <a:off x="5457825" y="2609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247650</xdr:rowOff>
    </xdr:from>
    <xdr:to>
      <xdr:col>7</xdr:col>
      <xdr:colOff>0</xdr:colOff>
      <xdr:row>10</xdr:row>
      <xdr:rowOff>247650</xdr:rowOff>
    </xdr:to>
    <xdr:sp>
      <xdr:nvSpPr>
        <xdr:cNvPr id="36" name="Line 101"/>
        <xdr:cNvSpPr>
          <a:spLocks/>
        </xdr:cNvSpPr>
      </xdr:nvSpPr>
      <xdr:spPr>
        <a:xfrm flipH="1">
          <a:off x="5457825" y="3286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247650</xdr:rowOff>
    </xdr:from>
    <xdr:to>
      <xdr:col>9</xdr:col>
      <xdr:colOff>0</xdr:colOff>
      <xdr:row>6</xdr:row>
      <xdr:rowOff>247650</xdr:rowOff>
    </xdr:to>
    <xdr:sp>
      <xdr:nvSpPr>
        <xdr:cNvPr id="37" name="Line 102"/>
        <xdr:cNvSpPr>
          <a:spLocks/>
        </xdr:cNvSpPr>
      </xdr:nvSpPr>
      <xdr:spPr>
        <a:xfrm flipH="1">
          <a:off x="7219950" y="1933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</xdr:row>
      <xdr:rowOff>247650</xdr:rowOff>
    </xdr:from>
    <xdr:to>
      <xdr:col>9</xdr:col>
      <xdr:colOff>0</xdr:colOff>
      <xdr:row>8</xdr:row>
      <xdr:rowOff>247650</xdr:rowOff>
    </xdr:to>
    <xdr:sp>
      <xdr:nvSpPr>
        <xdr:cNvPr id="38" name="Line 103"/>
        <xdr:cNvSpPr>
          <a:spLocks/>
        </xdr:cNvSpPr>
      </xdr:nvSpPr>
      <xdr:spPr>
        <a:xfrm flipH="1">
          <a:off x="7219950" y="2609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247650</xdr:rowOff>
    </xdr:from>
    <xdr:to>
      <xdr:col>9</xdr:col>
      <xdr:colOff>0</xdr:colOff>
      <xdr:row>10</xdr:row>
      <xdr:rowOff>247650</xdr:rowOff>
    </xdr:to>
    <xdr:sp>
      <xdr:nvSpPr>
        <xdr:cNvPr id="39" name="Line 104"/>
        <xdr:cNvSpPr>
          <a:spLocks/>
        </xdr:cNvSpPr>
      </xdr:nvSpPr>
      <xdr:spPr>
        <a:xfrm flipH="1">
          <a:off x="7219950" y="3286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4</xdr:row>
      <xdr:rowOff>0</xdr:rowOff>
    </xdr:from>
    <xdr:to>
      <xdr:col>1</xdr:col>
      <xdr:colOff>666750</xdr:colOff>
      <xdr:row>5</xdr:row>
      <xdr:rowOff>0</xdr:rowOff>
    </xdr:to>
    <xdr:sp>
      <xdr:nvSpPr>
        <xdr:cNvPr id="40" name="Line 105"/>
        <xdr:cNvSpPr>
          <a:spLocks/>
        </xdr:cNvSpPr>
      </xdr:nvSpPr>
      <xdr:spPr>
        <a:xfrm>
          <a:off x="1047750" y="1343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0</xdr:rowOff>
    </xdr:from>
    <xdr:to>
      <xdr:col>3</xdr:col>
      <xdr:colOff>666750</xdr:colOff>
      <xdr:row>5</xdr:row>
      <xdr:rowOff>0</xdr:rowOff>
    </xdr:to>
    <xdr:sp>
      <xdr:nvSpPr>
        <xdr:cNvPr id="41" name="Line 106"/>
        <xdr:cNvSpPr>
          <a:spLocks/>
        </xdr:cNvSpPr>
      </xdr:nvSpPr>
      <xdr:spPr>
        <a:xfrm>
          <a:off x="2809875" y="1343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4</xdr:row>
      <xdr:rowOff>0</xdr:rowOff>
    </xdr:from>
    <xdr:to>
      <xdr:col>5</xdr:col>
      <xdr:colOff>666750</xdr:colOff>
      <xdr:row>5</xdr:row>
      <xdr:rowOff>0</xdr:rowOff>
    </xdr:to>
    <xdr:sp>
      <xdr:nvSpPr>
        <xdr:cNvPr id="42" name="Line 107"/>
        <xdr:cNvSpPr>
          <a:spLocks/>
        </xdr:cNvSpPr>
      </xdr:nvSpPr>
      <xdr:spPr>
        <a:xfrm>
          <a:off x="4572000" y="1343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4</xdr:row>
      <xdr:rowOff>0</xdr:rowOff>
    </xdr:from>
    <xdr:to>
      <xdr:col>7</xdr:col>
      <xdr:colOff>666750</xdr:colOff>
      <xdr:row>5</xdr:row>
      <xdr:rowOff>0</xdr:rowOff>
    </xdr:to>
    <xdr:sp>
      <xdr:nvSpPr>
        <xdr:cNvPr id="43" name="Line 108"/>
        <xdr:cNvSpPr>
          <a:spLocks/>
        </xdr:cNvSpPr>
      </xdr:nvSpPr>
      <xdr:spPr>
        <a:xfrm>
          <a:off x="6334125" y="1343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4</xdr:row>
      <xdr:rowOff>0</xdr:rowOff>
    </xdr:from>
    <xdr:to>
      <xdr:col>9</xdr:col>
      <xdr:colOff>666750</xdr:colOff>
      <xdr:row>5</xdr:row>
      <xdr:rowOff>0</xdr:rowOff>
    </xdr:to>
    <xdr:sp>
      <xdr:nvSpPr>
        <xdr:cNvPr id="44" name="Line 109"/>
        <xdr:cNvSpPr>
          <a:spLocks/>
        </xdr:cNvSpPr>
      </xdr:nvSpPr>
      <xdr:spPr>
        <a:xfrm>
          <a:off x="8096250" y="1343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</xdr:row>
      <xdr:rowOff>0</xdr:rowOff>
    </xdr:from>
    <xdr:to>
      <xdr:col>9</xdr:col>
      <xdr:colOff>666750</xdr:colOff>
      <xdr:row>5</xdr:row>
      <xdr:rowOff>0</xdr:rowOff>
    </xdr:to>
    <xdr:sp>
      <xdr:nvSpPr>
        <xdr:cNvPr id="45" name="Line 110"/>
        <xdr:cNvSpPr>
          <a:spLocks/>
        </xdr:cNvSpPr>
      </xdr:nvSpPr>
      <xdr:spPr>
        <a:xfrm flipH="1">
          <a:off x="72199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</xdr:row>
      <xdr:rowOff>0</xdr:rowOff>
    </xdr:from>
    <xdr:to>
      <xdr:col>8</xdr:col>
      <xdr:colOff>171450</xdr:colOff>
      <xdr:row>10</xdr:row>
      <xdr:rowOff>247650</xdr:rowOff>
    </xdr:to>
    <xdr:sp>
      <xdr:nvSpPr>
        <xdr:cNvPr id="46" name="Line 111"/>
        <xdr:cNvSpPr>
          <a:spLocks/>
        </xdr:cNvSpPr>
      </xdr:nvSpPr>
      <xdr:spPr>
        <a:xfrm>
          <a:off x="7219950" y="15144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</xdr:row>
      <xdr:rowOff>0</xdr:rowOff>
    </xdr:from>
    <xdr:to>
      <xdr:col>3</xdr:col>
      <xdr:colOff>666750</xdr:colOff>
      <xdr:row>5</xdr:row>
      <xdr:rowOff>0</xdr:rowOff>
    </xdr:to>
    <xdr:sp>
      <xdr:nvSpPr>
        <xdr:cNvPr id="47" name="Line 114"/>
        <xdr:cNvSpPr>
          <a:spLocks/>
        </xdr:cNvSpPr>
      </xdr:nvSpPr>
      <xdr:spPr>
        <a:xfrm flipH="1">
          <a:off x="1933575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0</xdr:rowOff>
    </xdr:from>
    <xdr:to>
      <xdr:col>1</xdr:col>
      <xdr:colOff>666750</xdr:colOff>
      <xdr:row>5</xdr:row>
      <xdr:rowOff>0</xdr:rowOff>
    </xdr:to>
    <xdr:sp>
      <xdr:nvSpPr>
        <xdr:cNvPr id="48" name="Line 115"/>
        <xdr:cNvSpPr>
          <a:spLocks/>
        </xdr:cNvSpPr>
      </xdr:nvSpPr>
      <xdr:spPr>
        <a:xfrm flipH="1">
          <a:off x="1714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0</xdr:rowOff>
    </xdr:from>
    <xdr:to>
      <xdr:col>7</xdr:col>
      <xdr:colOff>666750</xdr:colOff>
      <xdr:row>5</xdr:row>
      <xdr:rowOff>0</xdr:rowOff>
    </xdr:to>
    <xdr:sp>
      <xdr:nvSpPr>
        <xdr:cNvPr id="49" name="Line 117"/>
        <xdr:cNvSpPr>
          <a:spLocks/>
        </xdr:cNvSpPr>
      </xdr:nvSpPr>
      <xdr:spPr>
        <a:xfrm flipH="1">
          <a:off x="5457825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5</xdr:col>
      <xdr:colOff>666750</xdr:colOff>
      <xdr:row>5</xdr:row>
      <xdr:rowOff>0</xdr:rowOff>
    </xdr:to>
    <xdr:sp>
      <xdr:nvSpPr>
        <xdr:cNvPr id="50" name="Line 118"/>
        <xdr:cNvSpPr>
          <a:spLocks/>
        </xdr:cNvSpPr>
      </xdr:nvSpPr>
      <xdr:spPr>
        <a:xfrm flipH="1">
          <a:off x="369570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0</xdr:rowOff>
    </xdr:from>
    <xdr:to>
      <xdr:col>6</xdr:col>
      <xdr:colOff>171450</xdr:colOff>
      <xdr:row>10</xdr:row>
      <xdr:rowOff>247650</xdr:rowOff>
    </xdr:to>
    <xdr:sp>
      <xdr:nvSpPr>
        <xdr:cNvPr id="51" name="Line 119"/>
        <xdr:cNvSpPr>
          <a:spLocks/>
        </xdr:cNvSpPr>
      </xdr:nvSpPr>
      <xdr:spPr>
        <a:xfrm>
          <a:off x="5457825" y="15144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171450</xdr:colOff>
      <xdr:row>12</xdr:row>
      <xdr:rowOff>257175</xdr:rowOff>
    </xdr:to>
    <xdr:sp>
      <xdr:nvSpPr>
        <xdr:cNvPr id="52" name="Line 120"/>
        <xdr:cNvSpPr>
          <a:spLocks/>
        </xdr:cNvSpPr>
      </xdr:nvSpPr>
      <xdr:spPr>
        <a:xfrm>
          <a:off x="3695700" y="15144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</xdr:row>
      <xdr:rowOff>0</xdr:rowOff>
    </xdr:from>
    <xdr:to>
      <xdr:col>2</xdr:col>
      <xdr:colOff>171450</xdr:colOff>
      <xdr:row>14</xdr:row>
      <xdr:rowOff>257175</xdr:rowOff>
    </xdr:to>
    <xdr:sp>
      <xdr:nvSpPr>
        <xdr:cNvPr id="53" name="Line 121"/>
        <xdr:cNvSpPr>
          <a:spLocks/>
        </xdr:cNvSpPr>
      </xdr:nvSpPr>
      <xdr:spPr>
        <a:xfrm>
          <a:off x="1933575" y="1514475"/>
          <a:ext cx="0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0</xdr:rowOff>
    </xdr:from>
    <xdr:to>
      <xdr:col>0</xdr:col>
      <xdr:colOff>171450</xdr:colOff>
      <xdr:row>18</xdr:row>
      <xdr:rowOff>247650</xdr:rowOff>
    </xdr:to>
    <xdr:sp>
      <xdr:nvSpPr>
        <xdr:cNvPr id="54" name="Line 122"/>
        <xdr:cNvSpPr>
          <a:spLocks/>
        </xdr:cNvSpPr>
      </xdr:nvSpPr>
      <xdr:spPr>
        <a:xfrm>
          <a:off x="171450" y="15144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3" width="5.7109375" style="0" customWidth="1"/>
    <col min="4" max="4" width="20.7109375" style="0" customWidth="1"/>
    <col min="5" max="5" width="5.7109375" style="0" customWidth="1"/>
    <col min="6" max="6" width="20.7109375" style="0" customWidth="1"/>
    <col min="7" max="7" width="5.7109375" style="0" customWidth="1"/>
    <col min="8" max="8" width="20.7109375" style="0" customWidth="1"/>
    <col min="9" max="9" width="5.7109375" style="0" customWidth="1"/>
    <col min="10" max="10" width="20.7109375" style="0" customWidth="1"/>
  </cols>
  <sheetData>
    <row r="1" ht="39.75" customHeight="1" thickBot="1">
      <c r="F1" s="156" t="s">
        <v>0</v>
      </c>
    </row>
    <row r="2" ht="12.75" customHeight="1"/>
    <row r="3" ht="13.5" thickBot="1"/>
    <row r="4" spans="2:12" ht="39.75" customHeight="1" thickBot="1">
      <c r="B4" s="157" t="s">
        <v>1</v>
      </c>
      <c r="C4" s="158"/>
      <c r="D4" s="157" t="s">
        <v>2</v>
      </c>
      <c r="F4" s="157" t="s">
        <v>3</v>
      </c>
      <c r="G4" s="158"/>
      <c r="H4" s="157" t="s">
        <v>4</v>
      </c>
      <c r="I4" s="158"/>
      <c r="J4" s="157" t="s">
        <v>5</v>
      </c>
      <c r="K4" s="159"/>
      <c r="L4" s="159"/>
    </row>
    <row r="5" spans="2:12" ht="13.5" customHeight="1">
      <c r="B5" s="161"/>
      <c r="C5" s="158"/>
      <c r="D5" s="161"/>
      <c r="F5" s="161"/>
      <c r="G5" s="158"/>
      <c r="H5" s="161"/>
      <c r="I5" s="158"/>
      <c r="J5" s="161"/>
      <c r="K5" s="159"/>
      <c r="L5" s="159"/>
    </row>
    <row r="6" ht="13.5" thickBot="1"/>
    <row r="7" spans="1:10" s="160" customFormat="1" ht="39.75" customHeight="1" thickBot="1">
      <c r="A7"/>
      <c r="B7" s="157" t="s">
        <v>6</v>
      </c>
      <c r="C7"/>
      <c r="D7" s="157" t="s">
        <v>7</v>
      </c>
      <c r="E7"/>
      <c r="F7" s="157" t="s">
        <v>8</v>
      </c>
      <c r="G7"/>
      <c r="H7" s="157" t="s">
        <v>9</v>
      </c>
      <c r="I7"/>
      <c r="J7" s="157" t="s">
        <v>10</v>
      </c>
    </row>
    <row r="8" spans="2:12" s="160" customFormat="1" ht="13.5" thickBot="1">
      <c r="B8"/>
      <c r="C8"/>
      <c r="D8"/>
      <c r="E8"/>
      <c r="F8"/>
      <c r="G8" s="158"/>
      <c r="H8"/>
      <c r="I8"/>
      <c r="J8"/>
      <c r="K8"/>
      <c r="L8"/>
    </row>
    <row r="9" spans="1:10" s="160" customFormat="1" ht="39.75" customHeight="1" thickBot="1">
      <c r="A9"/>
      <c r="B9" s="157" t="s">
        <v>11</v>
      </c>
      <c r="C9"/>
      <c r="D9" s="157" t="s">
        <v>12</v>
      </c>
      <c r="E9"/>
      <c r="F9" s="157" t="s">
        <v>13</v>
      </c>
      <c r="G9"/>
      <c r="H9" s="157" t="s">
        <v>14</v>
      </c>
      <c r="I9"/>
      <c r="J9" s="157" t="s">
        <v>15</v>
      </c>
    </row>
    <row r="10" spans="2:12" s="160" customFormat="1" ht="13.5" thickBot="1">
      <c r="B10"/>
      <c r="C10"/>
      <c r="D10"/>
      <c r="E10"/>
      <c r="F10"/>
      <c r="G10" s="158"/>
      <c r="H10"/>
      <c r="I10"/>
      <c r="J10"/>
      <c r="K10"/>
      <c r="L10"/>
    </row>
    <row r="11" spans="1:10" s="160" customFormat="1" ht="39.75" customHeight="1" thickBot="1">
      <c r="A11"/>
      <c r="B11" s="157" t="s">
        <v>16</v>
      </c>
      <c r="C11"/>
      <c r="D11" s="157" t="s">
        <v>17</v>
      </c>
      <c r="E11"/>
      <c r="F11" s="157" t="s">
        <v>18</v>
      </c>
      <c r="G11"/>
      <c r="H11" s="157" t="s">
        <v>19</v>
      </c>
      <c r="I11"/>
      <c r="J11" s="157" t="s">
        <v>20</v>
      </c>
    </row>
    <row r="12" spans="2:10" s="160" customFormat="1" ht="13.5" thickBot="1">
      <c r="B12"/>
      <c r="C12"/>
      <c r="D12"/>
      <c r="E12"/>
      <c r="F12"/>
      <c r="G12" s="158"/>
      <c r="H12" s="158"/>
      <c r="I12" s="158"/>
      <c r="J12" s="158"/>
    </row>
    <row r="13" spans="1:10" s="160" customFormat="1" ht="39.75" customHeight="1" thickBot="1">
      <c r="A13"/>
      <c r="B13" s="157" t="s">
        <v>21</v>
      </c>
      <c r="C13"/>
      <c r="D13" s="157" t="s">
        <v>22</v>
      </c>
      <c r="E13"/>
      <c r="F13" s="157" t="s">
        <v>23</v>
      </c>
      <c r="G13" s="158"/>
      <c r="H13" s="158"/>
      <c r="I13" s="158"/>
      <c r="J13" s="158"/>
    </row>
    <row r="14" spans="2:10" s="160" customFormat="1" ht="13.5" thickBot="1">
      <c r="B14"/>
      <c r="C14"/>
      <c r="D14"/>
      <c r="E14" s="158"/>
      <c r="F14" s="158"/>
      <c r="G14" s="158"/>
      <c r="H14" s="158"/>
      <c r="I14" s="158"/>
      <c r="J14" s="158"/>
    </row>
    <row r="15" spans="1:10" s="160" customFormat="1" ht="39.75" customHeight="1" thickBot="1">
      <c r="A15"/>
      <c r="B15" s="157" t="s">
        <v>24</v>
      </c>
      <c r="C15"/>
      <c r="D15" s="157" t="s">
        <v>25</v>
      </c>
      <c r="E15" s="158"/>
      <c r="F15" s="158"/>
      <c r="G15" s="158"/>
      <c r="H15" s="158"/>
      <c r="I15" s="158"/>
      <c r="J15" s="158"/>
    </row>
    <row r="16" spans="2:10" s="160" customFormat="1" ht="13.5" thickBot="1">
      <c r="B16"/>
      <c r="C16" s="158"/>
      <c r="D16" s="158"/>
      <c r="E16" s="158"/>
      <c r="F16" s="158"/>
      <c r="G16" s="158"/>
      <c r="H16" s="158"/>
      <c r="I16" s="158"/>
      <c r="J16" s="158"/>
    </row>
    <row r="17" spans="1:10" s="160" customFormat="1" ht="39.75" customHeight="1" thickBot="1">
      <c r="A17"/>
      <c r="B17" s="157" t="s">
        <v>26</v>
      </c>
      <c r="C17" s="158"/>
      <c r="D17" s="158"/>
      <c r="E17" s="158"/>
      <c r="F17" s="158"/>
      <c r="G17" s="158"/>
      <c r="H17" s="158"/>
      <c r="I17" s="158"/>
      <c r="J17" s="158"/>
    </row>
    <row r="18" spans="2:10" s="160" customFormat="1" ht="13.5" thickBot="1">
      <c r="B18"/>
      <c r="C18" s="158"/>
      <c r="D18" s="158"/>
      <c r="E18" s="158"/>
      <c r="F18" s="158"/>
      <c r="G18" s="158"/>
      <c r="H18" s="158"/>
      <c r="I18" s="158"/>
      <c r="J18" s="158"/>
    </row>
    <row r="19" spans="1:10" s="160" customFormat="1" ht="39.75" customHeight="1" thickBot="1">
      <c r="A19"/>
      <c r="B19" s="157" t="s">
        <v>27</v>
      </c>
      <c r="C19" s="158"/>
      <c r="D19" s="158"/>
      <c r="E19" s="158"/>
      <c r="F19" s="158"/>
      <c r="G19" s="158"/>
      <c r="H19" s="158"/>
      <c r="I19" s="158"/>
      <c r="J19" s="158"/>
    </row>
    <row r="20" ht="13.5" thickBot="1"/>
    <row r="21" spans="4:6" s="160" customFormat="1" ht="39.75" customHeight="1" thickBot="1">
      <c r="D21" s="157" t="s">
        <v>28</v>
      </c>
      <c r="E21" s="158"/>
      <c r="F21" s="157" t="s">
        <v>29</v>
      </c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150" verticalDpi="150"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6">
      <pane xSplit="1" topLeftCell="B1" activePane="topRight" state="frozen"/>
      <selection pane="topLeft" activeCell="A1" sqref="A1"/>
      <selection pane="topRight" activeCell="A24" sqref="A24"/>
    </sheetView>
  </sheetViews>
  <sheetFormatPr defaultColWidth="6.7109375" defaultRowHeight="12.75"/>
  <cols>
    <col min="1" max="1" width="29.7109375" style="126" customWidth="1"/>
    <col min="2" max="14" width="7.28125" style="126" customWidth="1"/>
    <col min="15" max="15" width="8.421875" style="126" customWidth="1"/>
    <col min="16" max="16384" width="6.7109375" style="126" customWidth="1"/>
  </cols>
  <sheetData>
    <row r="1" spans="1:14" ht="12.75">
      <c r="A1" s="219" t="s">
        <v>389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36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8">
      <c r="A3" s="132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2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ht="16.5" customHeight="1">
      <c r="A5" s="240" t="s">
        <v>137</v>
      </c>
      <c r="B5" s="241" t="s">
        <v>138</v>
      </c>
      <c r="C5" s="241" t="s">
        <v>139</v>
      </c>
      <c r="D5" s="241" t="s">
        <v>140</v>
      </c>
      <c r="E5" s="241" t="s">
        <v>141</v>
      </c>
      <c r="F5" s="241" t="s">
        <v>142</v>
      </c>
      <c r="G5" s="241" t="s">
        <v>143</v>
      </c>
      <c r="H5" s="241" t="s">
        <v>144</v>
      </c>
      <c r="I5" s="241" t="s">
        <v>145</v>
      </c>
      <c r="J5" s="241" t="s">
        <v>146</v>
      </c>
      <c r="K5" s="241" t="s">
        <v>147</v>
      </c>
      <c r="L5" s="241" t="s">
        <v>148</v>
      </c>
      <c r="M5" s="241" t="s">
        <v>149</v>
      </c>
      <c r="N5" s="253" t="s">
        <v>44</v>
      </c>
      <c r="O5" s="235"/>
    </row>
    <row r="6" spans="1:15" ht="21.75" customHeight="1">
      <c r="A6" s="226" t="s">
        <v>365</v>
      </c>
      <c r="B6" s="230">
        <v>8</v>
      </c>
      <c r="C6" s="230">
        <v>12</v>
      </c>
      <c r="D6" s="230">
        <v>17</v>
      </c>
      <c r="E6" s="230">
        <v>16</v>
      </c>
      <c r="F6" s="230">
        <v>12</v>
      </c>
      <c r="G6" s="230">
        <v>31</v>
      </c>
      <c r="H6" s="230">
        <v>9</v>
      </c>
      <c r="I6" s="230">
        <v>11</v>
      </c>
      <c r="J6" s="230">
        <v>12</v>
      </c>
      <c r="K6" s="230">
        <v>28</v>
      </c>
      <c r="L6" s="230">
        <v>18</v>
      </c>
      <c r="M6" s="245">
        <v>10</v>
      </c>
      <c r="N6" s="225">
        <f aca="true" t="shared" si="0" ref="N6:N23">SUM(B6:M6)</f>
        <v>184</v>
      </c>
      <c r="O6" s="235"/>
    </row>
    <row r="7" spans="1:15" ht="21.75" customHeight="1">
      <c r="A7" s="226" t="s">
        <v>341</v>
      </c>
      <c r="B7" s="230">
        <v>8</v>
      </c>
      <c r="C7" s="230">
        <v>14</v>
      </c>
      <c r="D7" s="230">
        <v>15</v>
      </c>
      <c r="E7" s="230">
        <v>0</v>
      </c>
      <c r="F7" s="230">
        <v>14</v>
      </c>
      <c r="G7" s="230">
        <v>7</v>
      </c>
      <c r="H7" s="230">
        <v>16</v>
      </c>
      <c r="I7" s="230">
        <v>0</v>
      </c>
      <c r="J7" s="230">
        <v>20</v>
      </c>
      <c r="K7" s="230">
        <v>8</v>
      </c>
      <c r="L7" s="230">
        <v>10</v>
      </c>
      <c r="M7" s="245">
        <v>23</v>
      </c>
      <c r="N7" s="225">
        <f t="shared" si="0"/>
        <v>135</v>
      </c>
      <c r="O7" s="235"/>
    </row>
    <row r="8" spans="1:15" ht="21.75" customHeight="1">
      <c r="A8" s="226" t="s">
        <v>366</v>
      </c>
      <c r="B8" s="230">
        <v>13</v>
      </c>
      <c r="C8" s="230">
        <v>6</v>
      </c>
      <c r="D8" s="230">
        <v>12</v>
      </c>
      <c r="E8" s="230">
        <v>10</v>
      </c>
      <c r="F8" s="230">
        <v>4</v>
      </c>
      <c r="G8" s="230">
        <v>13</v>
      </c>
      <c r="H8" s="230">
        <v>10</v>
      </c>
      <c r="I8" s="230">
        <v>6</v>
      </c>
      <c r="J8" s="230">
        <v>13</v>
      </c>
      <c r="K8" s="230">
        <v>5</v>
      </c>
      <c r="L8" s="230">
        <v>3</v>
      </c>
      <c r="M8" s="245">
        <v>1</v>
      </c>
      <c r="N8" s="225">
        <f t="shared" si="0"/>
        <v>96</v>
      </c>
      <c r="O8" s="235"/>
    </row>
    <row r="9" spans="1:15" ht="21.75" customHeight="1">
      <c r="A9" s="226" t="s">
        <v>367</v>
      </c>
      <c r="B9" s="230">
        <v>16</v>
      </c>
      <c r="C9" s="230">
        <v>19</v>
      </c>
      <c r="D9" s="230">
        <v>26</v>
      </c>
      <c r="E9" s="230">
        <v>25</v>
      </c>
      <c r="F9" s="230">
        <v>27</v>
      </c>
      <c r="G9" s="230">
        <v>27</v>
      </c>
      <c r="H9" s="230">
        <v>24</v>
      </c>
      <c r="I9" s="230">
        <v>28</v>
      </c>
      <c r="J9" s="230">
        <v>19</v>
      </c>
      <c r="K9" s="230">
        <v>25</v>
      </c>
      <c r="L9" s="230">
        <v>23</v>
      </c>
      <c r="M9" s="245">
        <v>11</v>
      </c>
      <c r="N9" s="225">
        <f t="shared" si="0"/>
        <v>270</v>
      </c>
      <c r="O9" s="235"/>
    </row>
    <row r="10" spans="1:15" ht="21.75" customHeight="1">
      <c r="A10" s="242" t="s">
        <v>342</v>
      </c>
      <c r="B10" s="245">
        <v>11</v>
      </c>
      <c r="C10" s="245">
        <v>12</v>
      </c>
      <c r="D10" s="245">
        <v>13</v>
      </c>
      <c r="E10" s="245">
        <v>11</v>
      </c>
      <c r="F10" s="245">
        <v>17</v>
      </c>
      <c r="G10" s="245">
        <v>10</v>
      </c>
      <c r="H10" s="245">
        <v>7</v>
      </c>
      <c r="I10" s="245">
        <v>10</v>
      </c>
      <c r="J10" s="245">
        <v>10</v>
      </c>
      <c r="K10" s="245">
        <v>11</v>
      </c>
      <c r="L10" s="245">
        <v>18</v>
      </c>
      <c r="M10" s="245">
        <v>12</v>
      </c>
      <c r="N10" s="225">
        <f t="shared" si="0"/>
        <v>142</v>
      </c>
      <c r="O10" s="235"/>
    </row>
    <row r="11" spans="1:15" ht="21.75" customHeight="1">
      <c r="A11" s="242" t="s">
        <v>344</v>
      </c>
      <c r="B11" s="245">
        <v>22</v>
      </c>
      <c r="C11" s="245">
        <v>28</v>
      </c>
      <c r="D11" s="245">
        <v>32</v>
      </c>
      <c r="E11" s="245">
        <v>18</v>
      </c>
      <c r="F11" s="245">
        <v>18</v>
      </c>
      <c r="G11" s="245">
        <v>6</v>
      </c>
      <c r="H11" s="245">
        <v>0</v>
      </c>
      <c r="I11" s="245">
        <v>3</v>
      </c>
      <c r="J11" s="245">
        <v>31</v>
      </c>
      <c r="K11" s="245">
        <v>15</v>
      </c>
      <c r="L11" s="245">
        <v>11</v>
      </c>
      <c r="M11" s="245">
        <v>13</v>
      </c>
      <c r="N11" s="225">
        <f t="shared" si="0"/>
        <v>197</v>
      </c>
      <c r="O11" s="235"/>
    </row>
    <row r="12" spans="1:15" ht="21.75" customHeight="1">
      <c r="A12" s="226" t="s">
        <v>368</v>
      </c>
      <c r="B12" s="230">
        <v>32</v>
      </c>
      <c r="C12" s="230">
        <v>31</v>
      </c>
      <c r="D12" s="230">
        <v>43</v>
      </c>
      <c r="E12" s="230">
        <v>34</v>
      </c>
      <c r="F12" s="230">
        <v>36</v>
      </c>
      <c r="G12" s="230">
        <v>65</v>
      </c>
      <c r="H12" s="230">
        <v>50</v>
      </c>
      <c r="I12" s="230">
        <v>50</v>
      </c>
      <c r="J12" s="230">
        <v>51</v>
      </c>
      <c r="K12" s="230">
        <v>66</v>
      </c>
      <c r="L12" s="230">
        <v>34</v>
      </c>
      <c r="M12" s="245">
        <v>30</v>
      </c>
      <c r="N12" s="225">
        <f t="shared" si="0"/>
        <v>522</v>
      </c>
      <c r="O12" s="235"/>
    </row>
    <row r="13" spans="1:15" ht="21.75" customHeight="1">
      <c r="A13" s="226" t="s">
        <v>345</v>
      </c>
      <c r="B13" s="230">
        <v>4</v>
      </c>
      <c r="C13" s="230">
        <v>6</v>
      </c>
      <c r="D13" s="230">
        <v>4</v>
      </c>
      <c r="E13" s="230">
        <v>3</v>
      </c>
      <c r="F13" s="230">
        <v>5</v>
      </c>
      <c r="G13" s="230">
        <v>7</v>
      </c>
      <c r="H13" s="230">
        <v>6</v>
      </c>
      <c r="I13" s="230">
        <v>7</v>
      </c>
      <c r="J13" s="230">
        <v>8</v>
      </c>
      <c r="K13" s="230">
        <v>3</v>
      </c>
      <c r="L13" s="230">
        <v>7</v>
      </c>
      <c r="M13" s="245">
        <v>6</v>
      </c>
      <c r="N13" s="225">
        <f t="shared" si="0"/>
        <v>66</v>
      </c>
      <c r="O13" s="235"/>
    </row>
    <row r="14" spans="1:15" ht="21.75" customHeight="1">
      <c r="A14" s="226" t="s">
        <v>346</v>
      </c>
      <c r="B14" s="230">
        <v>19</v>
      </c>
      <c r="C14" s="230">
        <v>15</v>
      </c>
      <c r="D14" s="230">
        <v>33</v>
      </c>
      <c r="E14" s="230">
        <v>19</v>
      </c>
      <c r="F14" s="230">
        <v>47</v>
      </c>
      <c r="G14" s="230">
        <v>41</v>
      </c>
      <c r="H14" s="230">
        <v>27</v>
      </c>
      <c r="I14" s="230">
        <v>28</v>
      </c>
      <c r="J14" s="230">
        <v>38</v>
      </c>
      <c r="K14" s="230">
        <v>32</v>
      </c>
      <c r="L14" s="230">
        <v>26</v>
      </c>
      <c r="M14" s="245">
        <v>51</v>
      </c>
      <c r="N14" s="225">
        <f t="shared" si="0"/>
        <v>376</v>
      </c>
      <c r="O14" s="235"/>
    </row>
    <row r="15" spans="1:15" ht="21.75" customHeight="1">
      <c r="A15" s="226" t="s">
        <v>348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5</v>
      </c>
      <c r="M15" s="245">
        <v>10</v>
      </c>
      <c r="N15" s="225">
        <f t="shared" si="0"/>
        <v>15</v>
      </c>
      <c r="O15" s="235"/>
    </row>
    <row r="16" spans="1:15" ht="21.75" customHeight="1">
      <c r="A16" s="226" t="s">
        <v>349</v>
      </c>
      <c r="B16" s="230">
        <v>0</v>
      </c>
      <c r="C16" s="230">
        <v>0</v>
      </c>
      <c r="D16" s="230">
        <v>0</v>
      </c>
      <c r="E16" s="230">
        <v>0</v>
      </c>
      <c r="F16" s="230">
        <v>2</v>
      </c>
      <c r="G16" s="230">
        <v>1</v>
      </c>
      <c r="H16" s="230">
        <v>3</v>
      </c>
      <c r="I16" s="230">
        <v>0</v>
      </c>
      <c r="J16" s="230">
        <v>1</v>
      </c>
      <c r="K16" s="230">
        <v>6</v>
      </c>
      <c r="L16" s="230">
        <v>0</v>
      </c>
      <c r="M16" s="245">
        <v>0</v>
      </c>
      <c r="N16" s="225">
        <f t="shared" si="0"/>
        <v>13</v>
      </c>
      <c r="O16" s="235"/>
    </row>
    <row r="17" spans="1:15" ht="21.75" customHeight="1">
      <c r="A17" s="226" t="s">
        <v>351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1</v>
      </c>
      <c r="M17" s="245">
        <v>1</v>
      </c>
      <c r="N17" s="225">
        <f t="shared" si="0"/>
        <v>2</v>
      </c>
      <c r="O17" s="235"/>
    </row>
    <row r="18" spans="1:15" ht="21.75" customHeight="1">
      <c r="A18" s="226" t="s">
        <v>369</v>
      </c>
      <c r="B18" s="230">
        <v>12</v>
      </c>
      <c r="C18" s="230">
        <v>26</v>
      </c>
      <c r="D18" s="230">
        <v>10</v>
      </c>
      <c r="E18" s="230">
        <v>4</v>
      </c>
      <c r="F18" s="230">
        <v>22</v>
      </c>
      <c r="G18" s="230">
        <v>20</v>
      </c>
      <c r="H18" s="230">
        <v>27</v>
      </c>
      <c r="I18" s="230">
        <v>17</v>
      </c>
      <c r="J18" s="230">
        <v>29</v>
      </c>
      <c r="K18" s="230">
        <v>27</v>
      </c>
      <c r="L18" s="230">
        <v>16</v>
      </c>
      <c r="M18" s="245">
        <v>9</v>
      </c>
      <c r="N18" s="225">
        <f t="shared" si="0"/>
        <v>219</v>
      </c>
      <c r="O18" s="235"/>
    </row>
    <row r="19" spans="1:15" ht="21.75" customHeight="1">
      <c r="A19" s="226" t="s">
        <v>353</v>
      </c>
      <c r="B19" s="230">
        <v>2</v>
      </c>
      <c r="C19" s="230">
        <v>8</v>
      </c>
      <c r="D19" s="230">
        <v>8</v>
      </c>
      <c r="E19" s="230">
        <v>11</v>
      </c>
      <c r="F19" s="230">
        <v>24</v>
      </c>
      <c r="G19" s="230">
        <v>19</v>
      </c>
      <c r="H19" s="230">
        <v>22</v>
      </c>
      <c r="I19" s="230">
        <v>28</v>
      </c>
      <c r="J19" s="230">
        <v>30</v>
      </c>
      <c r="K19" s="230">
        <v>32</v>
      </c>
      <c r="L19" s="230">
        <v>28</v>
      </c>
      <c r="M19" s="245">
        <v>9</v>
      </c>
      <c r="N19" s="225">
        <f t="shared" si="0"/>
        <v>221</v>
      </c>
      <c r="O19" s="235"/>
    </row>
    <row r="20" spans="1:15" ht="21.75" customHeight="1">
      <c r="A20" s="226" t="s">
        <v>355</v>
      </c>
      <c r="B20" s="230">
        <v>73</v>
      </c>
      <c r="C20" s="230">
        <v>57</v>
      </c>
      <c r="D20" s="230">
        <v>82</v>
      </c>
      <c r="E20" s="230">
        <v>55</v>
      </c>
      <c r="F20" s="230">
        <v>67</v>
      </c>
      <c r="G20" s="230">
        <v>74</v>
      </c>
      <c r="H20" s="230">
        <v>90</v>
      </c>
      <c r="I20" s="230">
        <v>101</v>
      </c>
      <c r="J20" s="230">
        <v>84</v>
      </c>
      <c r="K20" s="230">
        <v>85</v>
      </c>
      <c r="L20" s="230">
        <v>79</v>
      </c>
      <c r="M20" s="245">
        <v>92</v>
      </c>
      <c r="N20" s="225">
        <f t="shared" si="0"/>
        <v>939</v>
      </c>
      <c r="O20" s="235"/>
    </row>
    <row r="21" spans="1:15" ht="21.75" customHeight="1">
      <c r="A21" s="226" t="s">
        <v>370</v>
      </c>
      <c r="B21" s="230">
        <v>22</v>
      </c>
      <c r="C21" s="230">
        <v>21</v>
      </c>
      <c r="D21" s="230">
        <v>33</v>
      </c>
      <c r="E21" s="230">
        <v>25</v>
      </c>
      <c r="F21" s="230">
        <v>17</v>
      </c>
      <c r="G21" s="230">
        <v>15</v>
      </c>
      <c r="H21" s="230">
        <v>18</v>
      </c>
      <c r="I21" s="230">
        <v>21</v>
      </c>
      <c r="J21" s="230">
        <v>27</v>
      </c>
      <c r="K21" s="230">
        <v>34</v>
      </c>
      <c r="L21" s="230">
        <v>19</v>
      </c>
      <c r="M21" s="245">
        <v>12</v>
      </c>
      <c r="N21" s="225">
        <f t="shared" si="0"/>
        <v>264</v>
      </c>
      <c r="O21" s="235"/>
    </row>
    <row r="22" spans="1:15" ht="21.75" customHeight="1">
      <c r="A22" s="243" t="s">
        <v>357</v>
      </c>
      <c r="B22" s="230">
        <v>31</v>
      </c>
      <c r="C22" s="230">
        <v>19</v>
      </c>
      <c r="D22" s="230">
        <v>28</v>
      </c>
      <c r="E22" s="230">
        <v>23</v>
      </c>
      <c r="F22" s="230">
        <v>30</v>
      </c>
      <c r="G22" s="230">
        <v>50</v>
      </c>
      <c r="H22" s="245">
        <v>9</v>
      </c>
      <c r="I22" s="230">
        <v>14</v>
      </c>
      <c r="J22" s="230">
        <v>51</v>
      </c>
      <c r="K22" s="230">
        <v>73</v>
      </c>
      <c r="L22" s="230">
        <v>33</v>
      </c>
      <c r="M22" s="245">
        <v>16</v>
      </c>
      <c r="N22" s="225">
        <f t="shared" si="0"/>
        <v>377</v>
      </c>
      <c r="O22" s="235"/>
    </row>
    <row r="23" spans="1:15" ht="21.75" customHeight="1">
      <c r="A23" s="224" t="s">
        <v>362</v>
      </c>
      <c r="B23" s="224">
        <f aca="true" t="shared" si="1" ref="B23:M23">SUM(B6:B22)</f>
        <v>273</v>
      </c>
      <c r="C23" s="224">
        <f t="shared" si="1"/>
        <v>274</v>
      </c>
      <c r="D23" s="224">
        <f t="shared" si="1"/>
        <v>356</v>
      </c>
      <c r="E23" s="224">
        <f t="shared" si="1"/>
        <v>254</v>
      </c>
      <c r="F23" s="224">
        <f t="shared" si="1"/>
        <v>342</v>
      </c>
      <c r="G23" s="224">
        <f t="shared" si="1"/>
        <v>386</v>
      </c>
      <c r="H23" s="224">
        <f t="shared" si="1"/>
        <v>318</v>
      </c>
      <c r="I23" s="224">
        <f t="shared" si="1"/>
        <v>324</v>
      </c>
      <c r="J23" s="224">
        <f t="shared" si="1"/>
        <v>424</v>
      </c>
      <c r="K23" s="224">
        <f t="shared" si="1"/>
        <v>450</v>
      </c>
      <c r="L23" s="224">
        <f t="shared" si="1"/>
        <v>331</v>
      </c>
      <c r="M23" s="224">
        <f t="shared" si="1"/>
        <v>306</v>
      </c>
      <c r="N23" s="225">
        <f t="shared" si="0"/>
        <v>4038</v>
      </c>
      <c r="O23" s="235"/>
    </row>
    <row r="24" spans="1:15" ht="12.75" customHeight="1">
      <c r="A24" s="218" t="s">
        <v>385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1:15" ht="12.7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1:15" ht="21.75" customHeigh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35"/>
    </row>
    <row r="27" spans="1:15" ht="21.75" customHeight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1"/>
      <c r="N27" s="251"/>
      <c r="O27" s="235"/>
    </row>
    <row r="28" spans="1:15" ht="21.75" customHeight="1">
      <c r="A28" s="246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35"/>
    </row>
    <row r="29" spans="1:15" ht="14.25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35"/>
    </row>
    <row r="30" spans="1:15" ht="14.2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4.2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</row>
  </sheetData>
  <sheetProtection/>
  <mergeCells count="1">
    <mergeCell ref="A1:N2"/>
  </mergeCells>
  <printOptions horizontalCentered="1"/>
  <pageMargins left="0.7874015748031497" right="0.5905511811023623" top="0.984251968503937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PageLayoutView="0" workbookViewId="0" topLeftCell="A4">
      <pane xSplit="1" topLeftCell="B1" activePane="topRight" state="frozen"/>
      <selection pane="topLeft" activeCell="A1" sqref="A1"/>
      <selection pane="topRight" activeCell="A24" sqref="A24"/>
    </sheetView>
  </sheetViews>
  <sheetFormatPr defaultColWidth="6.7109375" defaultRowHeight="12.75"/>
  <cols>
    <col min="1" max="1" width="29.7109375" style="126" customWidth="1"/>
    <col min="2" max="14" width="7.28125" style="126" customWidth="1"/>
    <col min="15" max="15" width="8.421875" style="126" customWidth="1"/>
    <col min="16" max="16384" width="6.7109375" style="126" customWidth="1"/>
  </cols>
  <sheetData>
    <row r="1" spans="1:14" ht="12.75">
      <c r="A1" s="219" t="s">
        <v>390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31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ht="18">
      <c r="A3" s="131"/>
    </row>
    <row r="4" ht="12" customHeight="1"/>
    <row r="5" spans="1:14" ht="16.5" customHeight="1">
      <c r="A5" s="240" t="s">
        <v>137</v>
      </c>
      <c r="B5" s="241" t="s">
        <v>138</v>
      </c>
      <c r="C5" s="241" t="s">
        <v>139</v>
      </c>
      <c r="D5" s="241" t="s">
        <v>140</v>
      </c>
      <c r="E5" s="241" t="s">
        <v>141</v>
      </c>
      <c r="F5" s="241" t="s">
        <v>142</v>
      </c>
      <c r="G5" s="241" t="s">
        <v>143</v>
      </c>
      <c r="H5" s="241" t="s">
        <v>144</v>
      </c>
      <c r="I5" s="241" t="s">
        <v>145</v>
      </c>
      <c r="J5" s="241" t="s">
        <v>146</v>
      </c>
      <c r="K5" s="241" t="s">
        <v>147</v>
      </c>
      <c r="L5" s="241" t="s">
        <v>148</v>
      </c>
      <c r="M5" s="241" t="s">
        <v>149</v>
      </c>
      <c r="N5" s="253" t="s">
        <v>44</v>
      </c>
    </row>
    <row r="6" spans="1:14" ht="21" customHeight="1">
      <c r="A6" s="226" t="s">
        <v>365</v>
      </c>
      <c r="B6" s="230">
        <v>270</v>
      </c>
      <c r="C6" s="230">
        <v>252</v>
      </c>
      <c r="D6" s="230">
        <v>191</v>
      </c>
      <c r="E6" s="230">
        <v>199</v>
      </c>
      <c r="F6" s="230">
        <v>256</v>
      </c>
      <c r="G6" s="230">
        <v>213</v>
      </c>
      <c r="H6" s="230">
        <v>179</v>
      </c>
      <c r="I6" s="230">
        <v>127</v>
      </c>
      <c r="J6" s="230">
        <v>218</v>
      </c>
      <c r="K6" s="230">
        <v>220</v>
      </c>
      <c r="L6" s="230">
        <v>193</v>
      </c>
      <c r="M6" s="245">
        <v>153</v>
      </c>
      <c r="N6" s="225">
        <f aca="true" t="shared" si="0" ref="N6:N23">SUM(B6:M6)</f>
        <v>2471</v>
      </c>
    </row>
    <row r="7" spans="1:14" ht="21" customHeight="1">
      <c r="A7" s="226" t="s">
        <v>341</v>
      </c>
      <c r="B7" s="230">
        <v>0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0">
        <v>0</v>
      </c>
      <c r="L7" s="230">
        <v>0</v>
      </c>
      <c r="M7" s="245">
        <v>0</v>
      </c>
      <c r="N7" s="225">
        <f t="shared" si="0"/>
        <v>0</v>
      </c>
    </row>
    <row r="8" spans="1:14" ht="21" customHeight="1">
      <c r="A8" s="226" t="s">
        <v>366</v>
      </c>
      <c r="B8" s="230">
        <v>17</v>
      </c>
      <c r="C8" s="230">
        <v>24</v>
      </c>
      <c r="D8" s="230">
        <v>21</v>
      </c>
      <c r="E8" s="230">
        <v>16</v>
      </c>
      <c r="F8" s="230">
        <v>22</v>
      </c>
      <c r="G8" s="230">
        <v>21</v>
      </c>
      <c r="H8" s="230">
        <v>21</v>
      </c>
      <c r="I8" s="230">
        <v>38</v>
      </c>
      <c r="J8" s="230">
        <v>27</v>
      </c>
      <c r="K8" s="230">
        <v>27</v>
      </c>
      <c r="L8" s="230">
        <v>41</v>
      </c>
      <c r="M8" s="245">
        <v>26</v>
      </c>
      <c r="N8" s="225">
        <f t="shared" si="0"/>
        <v>301</v>
      </c>
    </row>
    <row r="9" spans="1:14" ht="21" customHeight="1">
      <c r="A9" s="226" t="s">
        <v>367</v>
      </c>
      <c r="B9" s="230">
        <v>212</v>
      </c>
      <c r="C9" s="230">
        <v>149</v>
      </c>
      <c r="D9" s="230">
        <v>133</v>
      </c>
      <c r="E9" s="230">
        <v>174</v>
      </c>
      <c r="F9" s="230">
        <v>152</v>
      </c>
      <c r="G9" s="230">
        <v>185</v>
      </c>
      <c r="H9" s="230">
        <v>142</v>
      </c>
      <c r="I9" s="230">
        <v>194</v>
      </c>
      <c r="J9" s="230">
        <v>182</v>
      </c>
      <c r="K9" s="230">
        <v>182</v>
      </c>
      <c r="L9" s="230">
        <v>146</v>
      </c>
      <c r="M9" s="245">
        <v>117</v>
      </c>
      <c r="N9" s="225">
        <f t="shared" si="0"/>
        <v>1968</v>
      </c>
    </row>
    <row r="10" spans="1:14" ht="21" customHeight="1">
      <c r="A10" s="242" t="s">
        <v>342</v>
      </c>
      <c r="B10" s="245">
        <v>8</v>
      </c>
      <c r="C10" s="245">
        <v>12</v>
      </c>
      <c r="D10" s="245">
        <v>13</v>
      </c>
      <c r="E10" s="245">
        <v>9</v>
      </c>
      <c r="F10" s="245">
        <v>13</v>
      </c>
      <c r="G10" s="245">
        <v>17</v>
      </c>
      <c r="H10" s="245">
        <v>6</v>
      </c>
      <c r="I10" s="245">
        <v>22</v>
      </c>
      <c r="J10" s="245">
        <v>20</v>
      </c>
      <c r="K10" s="245">
        <v>12</v>
      </c>
      <c r="L10" s="245">
        <v>13</v>
      </c>
      <c r="M10" s="245">
        <v>10</v>
      </c>
      <c r="N10" s="224">
        <f t="shared" si="0"/>
        <v>155</v>
      </c>
    </row>
    <row r="11" spans="1:14" ht="21" customHeight="1">
      <c r="A11" s="242" t="s">
        <v>344</v>
      </c>
      <c r="B11" s="245">
        <v>40</v>
      </c>
      <c r="C11" s="245">
        <v>35</v>
      </c>
      <c r="D11" s="245">
        <v>48</v>
      </c>
      <c r="E11" s="245">
        <v>20</v>
      </c>
      <c r="F11" s="245">
        <v>29</v>
      </c>
      <c r="G11" s="245">
        <v>31</v>
      </c>
      <c r="H11" s="245">
        <v>16</v>
      </c>
      <c r="I11" s="245">
        <v>35</v>
      </c>
      <c r="J11" s="245">
        <v>27</v>
      </c>
      <c r="K11" s="245">
        <v>59</v>
      </c>
      <c r="L11" s="245">
        <v>30</v>
      </c>
      <c r="M11" s="245">
        <v>42</v>
      </c>
      <c r="N11" s="224">
        <f t="shared" si="0"/>
        <v>412</v>
      </c>
    </row>
    <row r="12" spans="1:14" ht="21" customHeight="1">
      <c r="A12" s="226" t="s">
        <v>368</v>
      </c>
      <c r="B12" s="230">
        <v>261</v>
      </c>
      <c r="C12" s="230">
        <v>255</v>
      </c>
      <c r="D12" s="230">
        <v>193</v>
      </c>
      <c r="E12" s="230">
        <v>178</v>
      </c>
      <c r="F12" s="230">
        <v>187</v>
      </c>
      <c r="G12" s="230">
        <v>229</v>
      </c>
      <c r="H12" s="230">
        <v>260</v>
      </c>
      <c r="I12" s="230">
        <v>206</v>
      </c>
      <c r="J12" s="230">
        <v>209</v>
      </c>
      <c r="K12" s="230">
        <v>237</v>
      </c>
      <c r="L12" s="230">
        <v>156</v>
      </c>
      <c r="M12" s="245">
        <v>196</v>
      </c>
      <c r="N12" s="225">
        <f t="shared" si="0"/>
        <v>2567</v>
      </c>
    </row>
    <row r="13" spans="1:14" ht="21" customHeight="1">
      <c r="A13" s="226" t="s">
        <v>345</v>
      </c>
      <c r="B13" s="230">
        <v>2</v>
      </c>
      <c r="C13" s="230">
        <v>0</v>
      </c>
      <c r="D13" s="230">
        <v>0</v>
      </c>
      <c r="E13" s="230">
        <v>0</v>
      </c>
      <c r="F13" s="230">
        <v>0</v>
      </c>
      <c r="G13" s="230">
        <v>10</v>
      </c>
      <c r="H13" s="230">
        <v>0</v>
      </c>
      <c r="I13" s="230">
        <v>0</v>
      </c>
      <c r="J13" s="230">
        <v>0</v>
      </c>
      <c r="K13" s="230">
        <v>2</v>
      </c>
      <c r="L13" s="230">
        <v>6</v>
      </c>
      <c r="M13" s="245">
        <v>1</v>
      </c>
      <c r="N13" s="225">
        <f t="shared" si="0"/>
        <v>21</v>
      </c>
    </row>
    <row r="14" spans="1:14" ht="21" customHeight="1">
      <c r="A14" s="226" t="s">
        <v>346</v>
      </c>
      <c r="B14" s="230">
        <v>5</v>
      </c>
      <c r="C14" s="230">
        <v>11</v>
      </c>
      <c r="D14" s="230">
        <v>6</v>
      </c>
      <c r="E14" s="230">
        <v>6</v>
      </c>
      <c r="F14" s="230">
        <v>13</v>
      </c>
      <c r="G14" s="230">
        <v>7</v>
      </c>
      <c r="H14" s="230">
        <v>7</v>
      </c>
      <c r="I14" s="230">
        <v>11</v>
      </c>
      <c r="J14" s="230">
        <v>5</v>
      </c>
      <c r="K14" s="230">
        <v>7</v>
      </c>
      <c r="L14" s="230">
        <v>7</v>
      </c>
      <c r="M14" s="245">
        <v>10</v>
      </c>
      <c r="N14" s="225">
        <f t="shared" si="0"/>
        <v>95</v>
      </c>
    </row>
    <row r="15" spans="1:14" ht="21" customHeight="1">
      <c r="A15" s="226" t="s">
        <v>348</v>
      </c>
      <c r="B15" s="230">
        <v>2</v>
      </c>
      <c r="C15" s="230">
        <v>12</v>
      </c>
      <c r="D15" s="230">
        <v>4</v>
      </c>
      <c r="E15" s="230">
        <v>9</v>
      </c>
      <c r="F15" s="230">
        <v>4</v>
      </c>
      <c r="G15" s="230">
        <v>5</v>
      </c>
      <c r="H15" s="245">
        <v>9</v>
      </c>
      <c r="I15" s="230">
        <v>12</v>
      </c>
      <c r="J15" s="230">
        <v>17</v>
      </c>
      <c r="K15" s="230">
        <v>2</v>
      </c>
      <c r="L15" s="230">
        <v>8</v>
      </c>
      <c r="M15" s="245">
        <v>6</v>
      </c>
      <c r="N15" s="225">
        <f t="shared" si="0"/>
        <v>90</v>
      </c>
    </row>
    <row r="16" spans="1:14" ht="21" customHeight="1">
      <c r="A16" s="226" t="s">
        <v>349</v>
      </c>
      <c r="B16" s="230">
        <v>14</v>
      </c>
      <c r="C16" s="230">
        <v>16</v>
      </c>
      <c r="D16" s="230">
        <v>3</v>
      </c>
      <c r="E16" s="230">
        <v>9</v>
      </c>
      <c r="F16" s="230">
        <v>11</v>
      </c>
      <c r="G16" s="230">
        <v>11</v>
      </c>
      <c r="H16" s="230">
        <v>12</v>
      </c>
      <c r="I16" s="230">
        <v>3</v>
      </c>
      <c r="J16" s="230">
        <v>10</v>
      </c>
      <c r="K16" s="230">
        <v>9</v>
      </c>
      <c r="L16" s="230">
        <v>8</v>
      </c>
      <c r="M16" s="245">
        <v>13</v>
      </c>
      <c r="N16" s="225">
        <f t="shared" si="0"/>
        <v>119</v>
      </c>
    </row>
    <row r="17" spans="1:14" ht="21" customHeight="1">
      <c r="A17" s="226" t="s">
        <v>351</v>
      </c>
      <c r="B17" s="230">
        <v>32</v>
      </c>
      <c r="C17" s="230">
        <v>32</v>
      </c>
      <c r="D17" s="230">
        <v>24</v>
      </c>
      <c r="E17" s="230">
        <v>33</v>
      </c>
      <c r="F17" s="230">
        <v>42</v>
      </c>
      <c r="G17" s="230">
        <v>25</v>
      </c>
      <c r="H17" s="230">
        <v>23</v>
      </c>
      <c r="I17" s="230">
        <v>35</v>
      </c>
      <c r="J17" s="230">
        <v>15</v>
      </c>
      <c r="K17" s="230">
        <v>8</v>
      </c>
      <c r="L17" s="230">
        <v>18</v>
      </c>
      <c r="M17" s="245">
        <v>17</v>
      </c>
      <c r="N17" s="225">
        <f t="shared" si="0"/>
        <v>304</v>
      </c>
    </row>
    <row r="18" spans="1:14" ht="21" customHeight="1">
      <c r="A18" s="226" t="s">
        <v>369</v>
      </c>
      <c r="B18" s="230">
        <v>36</v>
      </c>
      <c r="C18" s="230">
        <v>42</v>
      </c>
      <c r="D18" s="230">
        <v>36</v>
      </c>
      <c r="E18" s="230">
        <v>32</v>
      </c>
      <c r="F18" s="230">
        <v>49</v>
      </c>
      <c r="G18" s="230">
        <v>53</v>
      </c>
      <c r="H18" s="230">
        <v>46</v>
      </c>
      <c r="I18" s="230">
        <v>40</v>
      </c>
      <c r="J18" s="230">
        <v>65</v>
      </c>
      <c r="K18" s="230">
        <v>45</v>
      </c>
      <c r="L18" s="230">
        <v>50</v>
      </c>
      <c r="M18" s="245">
        <v>55</v>
      </c>
      <c r="N18" s="225">
        <f t="shared" si="0"/>
        <v>549</v>
      </c>
    </row>
    <row r="19" spans="1:14" ht="21" customHeight="1">
      <c r="A19" s="226" t="s">
        <v>353</v>
      </c>
      <c r="B19" s="230">
        <v>15</v>
      </c>
      <c r="C19" s="230">
        <v>18</v>
      </c>
      <c r="D19" s="230">
        <v>25</v>
      </c>
      <c r="E19" s="230">
        <v>21</v>
      </c>
      <c r="F19" s="230">
        <v>15</v>
      </c>
      <c r="G19" s="230">
        <v>17</v>
      </c>
      <c r="H19" s="230">
        <v>22</v>
      </c>
      <c r="I19" s="230">
        <v>29</v>
      </c>
      <c r="J19" s="230">
        <v>15</v>
      </c>
      <c r="K19" s="230">
        <v>49</v>
      </c>
      <c r="L19" s="230">
        <v>19</v>
      </c>
      <c r="M19" s="245">
        <v>37</v>
      </c>
      <c r="N19" s="225">
        <f>SUM(B19:M19)</f>
        <v>282</v>
      </c>
    </row>
    <row r="20" spans="1:14" ht="21" customHeight="1">
      <c r="A20" s="226" t="s">
        <v>355</v>
      </c>
      <c r="B20" s="230">
        <v>0</v>
      </c>
      <c r="C20" s="230">
        <v>0</v>
      </c>
      <c r="D20" s="230">
        <v>2</v>
      </c>
      <c r="E20" s="230">
        <v>9</v>
      </c>
      <c r="F20" s="230">
        <v>6</v>
      </c>
      <c r="G20" s="230">
        <v>1</v>
      </c>
      <c r="H20" s="245">
        <v>0</v>
      </c>
      <c r="I20" s="230">
        <v>0</v>
      </c>
      <c r="J20" s="230">
        <v>0</v>
      </c>
      <c r="K20" s="230">
        <v>0</v>
      </c>
      <c r="L20" s="230">
        <v>0</v>
      </c>
      <c r="M20" s="245">
        <v>0</v>
      </c>
      <c r="N20" s="225">
        <f t="shared" si="0"/>
        <v>18</v>
      </c>
    </row>
    <row r="21" spans="1:14" ht="21" customHeight="1">
      <c r="A21" s="226" t="s">
        <v>370</v>
      </c>
      <c r="B21" s="230">
        <v>251</v>
      </c>
      <c r="C21" s="230">
        <v>276</v>
      </c>
      <c r="D21" s="230">
        <v>236</v>
      </c>
      <c r="E21" s="230">
        <v>214</v>
      </c>
      <c r="F21" s="230">
        <v>273</v>
      </c>
      <c r="G21" s="230">
        <v>245</v>
      </c>
      <c r="H21" s="230">
        <v>265</v>
      </c>
      <c r="I21" s="230">
        <v>293</v>
      </c>
      <c r="J21" s="230">
        <v>247</v>
      </c>
      <c r="K21" s="230">
        <v>227</v>
      </c>
      <c r="L21" s="230">
        <v>232</v>
      </c>
      <c r="M21" s="245">
        <v>239</v>
      </c>
      <c r="N21" s="225">
        <f t="shared" si="0"/>
        <v>2998</v>
      </c>
    </row>
    <row r="22" spans="1:14" ht="21" customHeight="1">
      <c r="A22" s="243" t="s">
        <v>357</v>
      </c>
      <c r="B22" s="265">
        <v>125</v>
      </c>
      <c r="C22" s="266">
        <v>156</v>
      </c>
      <c r="D22" s="266">
        <v>158</v>
      </c>
      <c r="E22" s="266">
        <v>112</v>
      </c>
      <c r="F22" s="266">
        <v>126</v>
      </c>
      <c r="G22" s="266">
        <v>143</v>
      </c>
      <c r="H22" s="266">
        <v>119</v>
      </c>
      <c r="I22" s="266">
        <v>130</v>
      </c>
      <c r="J22" s="266">
        <v>117</v>
      </c>
      <c r="K22" s="266">
        <v>38</v>
      </c>
      <c r="L22" s="266">
        <v>145</v>
      </c>
      <c r="M22" s="265">
        <v>102</v>
      </c>
      <c r="N22" s="265">
        <f t="shared" si="0"/>
        <v>1471</v>
      </c>
    </row>
    <row r="23" spans="1:14" ht="21" customHeight="1">
      <c r="A23" s="224" t="s">
        <v>362</v>
      </c>
      <c r="B23" s="224">
        <f aca="true" t="shared" si="1" ref="B23:M23">SUM(B6:B22)</f>
        <v>1290</v>
      </c>
      <c r="C23" s="224">
        <f t="shared" si="1"/>
        <v>1290</v>
      </c>
      <c r="D23" s="224">
        <f t="shared" si="1"/>
        <v>1093</v>
      </c>
      <c r="E23" s="224">
        <f t="shared" si="1"/>
        <v>1041</v>
      </c>
      <c r="F23" s="224">
        <f t="shared" si="1"/>
        <v>1198</v>
      </c>
      <c r="G23" s="224">
        <f t="shared" si="1"/>
        <v>1213</v>
      </c>
      <c r="H23" s="224">
        <f t="shared" si="1"/>
        <v>1127</v>
      </c>
      <c r="I23" s="224">
        <f t="shared" si="1"/>
        <v>1175</v>
      </c>
      <c r="J23" s="224">
        <f t="shared" si="1"/>
        <v>1174</v>
      </c>
      <c r="K23" s="224">
        <f t="shared" si="1"/>
        <v>1124</v>
      </c>
      <c r="L23" s="224">
        <f t="shared" si="1"/>
        <v>1072</v>
      </c>
      <c r="M23" s="224">
        <f t="shared" si="1"/>
        <v>1024</v>
      </c>
      <c r="N23" s="225">
        <f t="shared" si="0"/>
        <v>13821</v>
      </c>
    </row>
    <row r="24" spans="1:14" ht="14.25">
      <c r="A24" s="218" t="s">
        <v>385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4" s="268" customFormat="1" ht="14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</row>
    <row r="26" spans="1:14" ht="14.2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1:14" ht="14.2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1:14" ht="14.2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</row>
    <row r="29" spans="1:14" ht="14.2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1:14" ht="14.2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1:14" ht="14.2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4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4" ht="14.2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1:14" ht="14.2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1:14" ht="14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  <row r="36" spans="1:14" ht="14.2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ht="14.2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ht="14.2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4.2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pans="1:14" ht="14.2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</row>
    <row r="41" spans="1:14" ht="14.2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</row>
    <row r="42" spans="1:14" ht="14.2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pans="1:14" ht="14.2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ht="14.2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</row>
    <row r="45" spans="1:14" ht="14.2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ht="14.2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ht="14.2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</row>
    <row r="48" spans="1:14" ht="14.2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4.2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</row>
  </sheetData>
  <sheetProtection/>
  <mergeCells count="1">
    <mergeCell ref="A1:N2"/>
  </mergeCells>
  <printOptions horizontalCentered="1"/>
  <pageMargins left="0.7874015748031497" right="0.5905511811023623" top="0.7874015748031497" bottom="0.3937007874015748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1.8515625" style="0" customWidth="1"/>
  </cols>
  <sheetData>
    <row r="1" ht="18">
      <c r="A1" s="45" t="s">
        <v>219</v>
      </c>
    </row>
    <row r="2" ht="18">
      <c r="A2" s="11" t="s">
        <v>220</v>
      </c>
    </row>
    <row r="3" ht="12.75">
      <c r="A3" s="12"/>
    </row>
    <row r="4" ht="12.75">
      <c r="A4" s="12"/>
    </row>
    <row r="5" spans="1:8" ht="12.75">
      <c r="A5" s="19"/>
      <c r="B5" s="59" t="s">
        <v>221</v>
      </c>
      <c r="C5" s="59" t="s">
        <v>222</v>
      </c>
      <c r="D5" s="59" t="s">
        <v>221</v>
      </c>
      <c r="E5" s="59" t="s">
        <v>193</v>
      </c>
      <c r="F5" s="59" t="s">
        <v>222</v>
      </c>
      <c r="G5" s="59" t="s">
        <v>222</v>
      </c>
      <c r="H5" s="59" t="s">
        <v>44</v>
      </c>
    </row>
    <row r="6" spans="1:8" ht="12.75">
      <c r="A6" s="56" t="s">
        <v>197</v>
      </c>
      <c r="B6" s="60" t="s">
        <v>152</v>
      </c>
      <c r="C6" s="60" t="s">
        <v>223</v>
      </c>
      <c r="D6" s="60" t="s">
        <v>224</v>
      </c>
      <c r="E6" s="60" t="s">
        <v>40</v>
      </c>
      <c r="F6" s="60" t="s">
        <v>223</v>
      </c>
      <c r="G6" s="60" t="s">
        <v>223</v>
      </c>
      <c r="H6" s="60"/>
    </row>
    <row r="7" spans="1:8" ht="12.75">
      <c r="A7" s="61"/>
      <c r="B7" s="60" t="s">
        <v>225</v>
      </c>
      <c r="C7" s="60" t="s">
        <v>226</v>
      </c>
      <c r="D7" s="60" t="s">
        <v>227</v>
      </c>
      <c r="E7" s="60" t="s">
        <v>228</v>
      </c>
      <c r="F7" s="60" t="s">
        <v>229</v>
      </c>
      <c r="G7" s="60" t="s">
        <v>226</v>
      </c>
      <c r="H7" s="60"/>
    </row>
    <row r="8" spans="1:8" ht="12.75">
      <c r="A8" s="20"/>
      <c r="B8" s="62" t="s">
        <v>230</v>
      </c>
      <c r="C8" s="62" t="s">
        <v>231</v>
      </c>
      <c r="D8" s="62"/>
      <c r="E8" s="62"/>
      <c r="F8" s="62" t="s">
        <v>232</v>
      </c>
      <c r="G8" s="62" t="s">
        <v>233</v>
      </c>
      <c r="H8" s="62"/>
    </row>
    <row r="9" spans="1:8" ht="12.75">
      <c r="A9" s="52" t="s">
        <v>198</v>
      </c>
      <c r="B9" s="44"/>
      <c r="C9" s="44"/>
      <c r="D9" s="44"/>
      <c r="E9" s="44"/>
      <c r="F9" s="44"/>
      <c r="G9" s="44"/>
      <c r="H9" s="44"/>
    </row>
    <row r="10" spans="1:8" ht="12.75">
      <c r="A10" s="52" t="s">
        <v>199</v>
      </c>
      <c r="B10" s="44"/>
      <c r="C10" s="44"/>
      <c r="D10" s="44"/>
      <c r="E10" s="44"/>
      <c r="F10" s="44"/>
      <c r="G10" s="44"/>
      <c r="H10" s="44"/>
    </row>
    <row r="11" spans="1:8" ht="12.75">
      <c r="A11" s="52" t="s">
        <v>200</v>
      </c>
      <c r="B11" s="44"/>
      <c r="C11" s="44"/>
      <c r="D11" s="44"/>
      <c r="E11" s="44"/>
      <c r="F11" s="44"/>
      <c r="G11" s="44"/>
      <c r="H11" s="44"/>
    </row>
    <row r="12" spans="1:8" ht="12.75">
      <c r="A12" s="52" t="s">
        <v>201</v>
      </c>
      <c r="B12" s="44"/>
      <c r="C12" s="44"/>
      <c r="D12" s="44"/>
      <c r="E12" s="44"/>
      <c r="F12" s="44"/>
      <c r="G12" s="44"/>
      <c r="H12" s="44"/>
    </row>
    <row r="13" spans="1:8" ht="12.75">
      <c r="A13" s="52" t="s">
        <v>202</v>
      </c>
      <c r="B13" s="44"/>
      <c r="C13" s="44"/>
      <c r="D13" s="44"/>
      <c r="E13" s="44"/>
      <c r="F13" s="44"/>
      <c r="G13" s="44"/>
      <c r="H13" s="44"/>
    </row>
    <row r="14" spans="1:8" ht="12.75">
      <c r="A14" s="52" t="s">
        <v>155</v>
      </c>
      <c r="B14" s="44"/>
      <c r="C14" s="44"/>
      <c r="D14" s="44"/>
      <c r="E14" s="44"/>
      <c r="F14" s="44"/>
      <c r="G14" s="44"/>
      <c r="H14" s="44"/>
    </row>
    <row r="15" spans="1:8" ht="12.75">
      <c r="A15" s="52" t="s">
        <v>203</v>
      </c>
      <c r="B15" s="44"/>
      <c r="C15" s="44"/>
      <c r="D15" s="44"/>
      <c r="E15" s="44"/>
      <c r="F15" s="44"/>
      <c r="G15" s="44"/>
      <c r="H15" s="44"/>
    </row>
    <row r="16" spans="1:8" ht="12.75">
      <c r="A16" s="52" t="s">
        <v>204</v>
      </c>
      <c r="B16" s="44"/>
      <c r="C16" s="44"/>
      <c r="D16" s="44"/>
      <c r="E16" s="44"/>
      <c r="F16" s="44"/>
      <c r="G16" s="44"/>
      <c r="H16" s="44"/>
    </row>
    <row r="17" spans="1:8" ht="12.75">
      <c r="A17" s="52" t="s">
        <v>205</v>
      </c>
      <c r="B17" s="44"/>
      <c r="C17" s="44"/>
      <c r="D17" s="44"/>
      <c r="E17" s="44"/>
      <c r="F17" s="44"/>
      <c r="G17" s="44"/>
      <c r="H17" s="44"/>
    </row>
    <row r="18" spans="1:8" ht="12.75">
      <c r="A18" s="52" t="s">
        <v>206</v>
      </c>
      <c r="B18" s="44"/>
      <c r="C18" s="44"/>
      <c r="D18" s="44"/>
      <c r="E18" s="44"/>
      <c r="F18" s="44"/>
      <c r="G18" s="44"/>
      <c r="H18" s="44"/>
    </row>
    <row r="19" spans="1:8" ht="12.75">
      <c r="A19" s="52" t="s">
        <v>207</v>
      </c>
      <c r="B19" s="44"/>
      <c r="C19" s="44"/>
      <c r="D19" s="44"/>
      <c r="E19" s="44"/>
      <c r="F19" s="44"/>
      <c r="G19" s="44"/>
      <c r="H19" s="44"/>
    </row>
    <row r="20" spans="1:8" ht="12.75">
      <c r="A20" s="52" t="s">
        <v>208</v>
      </c>
      <c r="B20" s="53"/>
      <c r="C20" s="53"/>
      <c r="D20" s="53"/>
      <c r="E20" s="53"/>
      <c r="F20" s="53"/>
      <c r="G20" s="53"/>
      <c r="H20" s="58"/>
    </row>
    <row r="21" spans="1:8" ht="12.75">
      <c r="A21" s="52" t="s">
        <v>209</v>
      </c>
      <c r="B21" s="63"/>
      <c r="C21" s="53"/>
      <c r="D21" s="53"/>
      <c r="E21" s="53"/>
      <c r="F21" s="63"/>
      <c r="G21" s="63"/>
      <c r="H21" s="58"/>
    </row>
    <row r="22" spans="1:8" ht="12.75">
      <c r="A22" s="52" t="s">
        <v>210</v>
      </c>
      <c r="B22" s="53"/>
      <c r="C22" s="53"/>
      <c r="D22" s="53"/>
      <c r="E22" s="53"/>
      <c r="F22" s="53"/>
      <c r="G22" s="53"/>
      <c r="H22" s="58"/>
    </row>
    <row r="23" spans="1:8" ht="12.75">
      <c r="A23" s="52" t="s">
        <v>211</v>
      </c>
      <c r="B23" s="53"/>
      <c r="C23" s="53"/>
      <c r="D23" s="53"/>
      <c r="E23" s="53"/>
      <c r="F23" s="53"/>
      <c r="G23" s="53"/>
      <c r="H23" s="58"/>
    </row>
    <row r="24" ht="12.75">
      <c r="A24" s="54" t="s">
        <v>212</v>
      </c>
    </row>
    <row r="25" ht="12.75">
      <c r="A25" s="54" t="s">
        <v>213</v>
      </c>
    </row>
    <row r="26" ht="12.75">
      <c r="A26" s="54"/>
    </row>
    <row r="27" ht="12.75">
      <c r="A27" s="54" t="s">
        <v>214</v>
      </c>
    </row>
  </sheetData>
  <sheetProtection/>
  <printOptions horizontalCentered="1"/>
  <pageMargins left="0.7874015748031497" right="0.7874015748031497" top="1.1811023622047245" bottom="0.984251968503937" header="0.5118110236220472" footer="0.5118110236220472"/>
  <pageSetup horizontalDpi="150" verticalDpi="1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</cols>
  <sheetData>
    <row r="1" ht="18">
      <c r="A1" s="1" t="s">
        <v>234</v>
      </c>
    </row>
    <row r="2" ht="18">
      <c r="A2" s="45" t="s">
        <v>235</v>
      </c>
    </row>
    <row r="3" ht="12.75">
      <c r="A3" s="9"/>
    </row>
    <row r="4" ht="12.75">
      <c r="A4" s="57"/>
    </row>
    <row r="5" spans="1:6" ht="12.75">
      <c r="A5" s="64" t="s">
        <v>196</v>
      </c>
      <c r="B5" s="65" t="s">
        <v>236</v>
      </c>
      <c r="C5" s="65" t="s">
        <v>237</v>
      </c>
      <c r="D5" s="65" t="s">
        <v>238</v>
      </c>
      <c r="E5" s="65" t="s">
        <v>239</v>
      </c>
      <c r="F5" s="65" t="s">
        <v>44</v>
      </c>
    </row>
    <row r="6" spans="1:6" ht="12.75">
      <c r="A6" s="66"/>
      <c r="B6" s="67" t="s">
        <v>240</v>
      </c>
      <c r="C6" s="67" t="s">
        <v>240</v>
      </c>
      <c r="D6" s="67" t="s">
        <v>240</v>
      </c>
      <c r="E6" s="67" t="s">
        <v>240</v>
      </c>
      <c r="F6" s="67" t="s">
        <v>241</v>
      </c>
    </row>
    <row r="7" spans="1:6" ht="12.75">
      <c r="A7" s="52" t="s">
        <v>198</v>
      </c>
      <c r="B7" s="68"/>
      <c r="C7" s="68"/>
      <c r="D7" s="68"/>
      <c r="E7" s="68"/>
      <c r="F7" s="68"/>
    </row>
    <row r="8" spans="1:6" ht="12.75">
      <c r="A8" s="52" t="s">
        <v>199</v>
      </c>
      <c r="B8" s="69"/>
      <c r="C8" s="69"/>
      <c r="D8" s="69"/>
      <c r="E8" s="69"/>
      <c r="F8" s="69"/>
    </row>
    <row r="9" spans="1:6" ht="12.75">
      <c r="A9" s="52" t="s">
        <v>200</v>
      </c>
      <c r="B9" s="69"/>
      <c r="C9" s="69"/>
      <c r="D9" s="69"/>
      <c r="E9" s="69"/>
      <c r="F9" s="69"/>
    </row>
    <row r="10" spans="1:6" ht="12.75">
      <c r="A10" s="52" t="s">
        <v>201</v>
      </c>
      <c r="B10" s="69"/>
      <c r="C10" s="69"/>
      <c r="D10" s="69"/>
      <c r="E10" s="69"/>
      <c r="F10" s="69"/>
    </row>
    <row r="11" spans="1:6" ht="12.75">
      <c r="A11" s="52" t="s">
        <v>202</v>
      </c>
      <c r="B11" s="69"/>
      <c r="C11" s="69"/>
      <c r="D11" s="69"/>
      <c r="E11" s="69"/>
      <c r="F11" s="69"/>
    </row>
    <row r="12" spans="1:6" ht="12.75">
      <c r="A12" s="52" t="s">
        <v>155</v>
      </c>
      <c r="B12" s="69"/>
      <c r="C12" s="69"/>
      <c r="D12" s="69"/>
      <c r="E12" s="69"/>
      <c r="F12" s="69"/>
    </row>
    <row r="13" spans="1:6" ht="12.75">
      <c r="A13" s="52" t="s">
        <v>203</v>
      </c>
      <c r="B13" s="69"/>
      <c r="C13" s="69"/>
      <c r="D13" s="69"/>
      <c r="E13" s="69"/>
      <c r="F13" s="69"/>
    </row>
    <row r="14" spans="1:6" ht="12.75">
      <c r="A14" s="52" t="s">
        <v>204</v>
      </c>
      <c r="B14" s="69"/>
      <c r="C14" s="69"/>
      <c r="D14" s="69"/>
      <c r="E14" s="69"/>
      <c r="F14" s="69"/>
    </row>
    <row r="15" spans="1:6" ht="12.75">
      <c r="A15" s="52" t="s">
        <v>205</v>
      </c>
      <c r="B15" s="69"/>
      <c r="C15" s="69"/>
      <c r="D15" s="69"/>
      <c r="E15" s="69"/>
      <c r="F15" s="69"/>
    </row>
    <row r="16" spans="1:6" ht="12.75">
      <c r="A16" s="52" t="s">
        <v>206</v>
      </c>
      <c r="B16" s="69"/>
      <c r="C16" s="69"/>
      <c r="D16" s="69"/>
      <c r="E16" s="69"/>
      <c r="F16" s="69"/>
    </row>
    <row r="17" spans="1:6" ht="12.75">
      <c r="A17" s="52" t="s">
        <v>207</v>
      </c>
      <c r="B17" s="69"/>
      <c r="C17" s="69"/>
      <c r="D17" s="69"/>
      <c r="E17" s="69"/>
      <c r="F17" s="69"/>
    </row>
    <row r="18" spans="1:6" ht="12.75">
      <c r="A18" s="52" t="s">
        <v>208</v>
      </c>
      <c r="B18" s="70"/>
      <c r="C18" s="70"/>
      <c r="D18" s="70"/>
      <c r="E18" s="70"/>
      <c r="F18" s="71"/>
    </row>
    <row r="19" spans="1:6" ht="12.75">
      <c r="A19" s="52" t="s">
        <v>216</v>
      </c>
      <c r="B19" s="72"/>
      <c r="C19" s="72"/>
      <c r="D19" s="72"/>
      <c r="E19" s="71"/>
      <c r="F19" s="71"/>
    </row>
    <row r="20" spans="1:6" ht="12.75">
      <c r="A20" s="52" t="s">
        <v>210</v>
      </c>
      <c r="B20" s="70"/>
      <c r="C20" s="70"/>
      <c r="D20" s="70"/>
      <c r="E20" s="71"/>
      <c r="F20" s="71"/>
    </row>
    <row r="21" spans="1:6" ht="12.75">
      <c r="A21" s="52" t="s">
        <v>211</v>
      </c>
      <c r="B21" s="70"/>
      <c r="C21" s="70"/>
      <c r="D21" s="70"/>
      <c r="E21" s="71"/>
      <c r="F21" s="71"/>
    </row>
    <row r="22" spans="1:6" ht="12.75">
      <c r="A22" s="54" t="s">
        <v>242</v>
      </c>
      <c r="B22" s="50"/>
      <c r="C22" s="50"/>
      <c r="D22" s="50"/>
      <c r="E22" s="73"/>
      <c r="F22" s="73"/>
    </row>
    <row r="23" spans="1:6" ht="12.75">
      <c r="A23" s="54"/>
      <c r="B23" s="50"/>
      <c r="C23" s="50"/>
      <c r="D23" s="50"/>
      <c r="E23" s="73"/>
      <c r="F23" s="73"/>
    </row>
    <row r="24" ht="12.75">
      <c r="A24" s="54" t="s">
        <v>214</v>
      </c>
    </row>
  </sheetData>
  <sheetProtection/>
  <printOptions horizontalCentered="1"/>
  <pageMargins left="0.7874015748031497" right="0.7874015748031497" top="1.1811023622047245" bottom="0.984251968503937" header="0.5118110236220472" footer="0.5118110236220472"/>
  <pageSetup horizontalDpi="150" verticalDpi="1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5"/>
  <sheetViews>
    <sheetView zoomScale="50" zoomScaleNormal="50" zoomScalePageLayoutView="0" workbookViewId="0" topLeftCell="A1">
      <selection activeCell="A1" sqref="A1"/>
    </sheetView>
  </sheetViews>
  <sheetFormatPr defaultColWidth="8.421875" defaultRowHeight="12.75"/>
  <cols>
    <col min="1" max="1" width="6.7109375" style="0" customWidth="1"/>
    <col min="2" max="2" width="70.7109375" style="0" customWidth="1"/>
    <col min="3" max="3" width="12.7109375" style="79" customWidth="1"/>
  </cols>
  <sheetData>
    <row r="1" ht="18">
      <c r="A1" s="17" t="s">
        <v>243</v>
      </c>
    </row>
    <row r="2" ht="18">
      <c r="A2" s="17" t="s">
        <v>244</v>
      </c>
    </row>
    <row r="5" spans="1:3" ht="12.75">
      <c r="A5" s="14" t="s">
        <v>245</v>
      </c>
      <c r="B5" s="10"/>
      <c r="C5" s="190"/>
    </row>
    <row r="6" spans="1:3" ht="12.75">
      <c r="A6" s="74" t="s">
        <v>246</v>
      </c>
      <c r="B6" s="6" t="s">
        <v>247</v>
      </c>
      <c r="C6" s="189" t="s">
        <v>160</v>
      </c>
    </row>
    <row r="7" spans="1:3" ht="12.75">
      <c r="A7" s="21"/>
      <c r="B7" s="21"/>
      <c r="C7" s="189"/>
    </row>
    <row r="8" spans="1:3" ht="12.75">
      <c r="A8" s="21"/>
      <c r="B8" s="21"/>
      <c r="C8" s="189"/>
    </row>
    <row r="9" spans="1:3" ht="12.75">
      <c r="A9" s="21"/>
      <c r="B9" s="21"/>
      <c r="C9" s="189"/>
    </row>
    <row r="10" spans="1:3" ht="12.75">
      <c r="A10" s="21"/>
      <c r="B10" s="21"/>
      <c r="C10" s="189"/>
    </row>
    <row r="11" spans="1:3" ht="12.75">
      <c r="A11" s="21"/>
      <c r="B11" s="21"/>
      <c r="C11" s="189"/>
    </row>
    <row r="12" spans="1:3" ht="12.75">
      <c r="A12" s="21"/>
      <c r="B12" s="21"/>
      <c r="C12" s="189"/>
    </row>
    <row r="13" spans="1:3" ht="12.75">
      <c r="A13" s="21"/>
      <c r="B13" s="21"/>
      <c r="C13" s="189"/>
    </row>
    <row r="14" spans="1:3" ht="12.75">
      <c r="A14" s="21"/>
      <c r="B14" s="21"/>
      <c r="C14" s="189"/>
    </row>
    <row r="15" spans="1:3" ht="12.75">
      <c r="A15" s="21"/>
      <c r="B15" s="21"/>
      <c r="C15" s="189"/>
    </row>
    <row r="16" spans="1:3" ht="12.75">
      <c r="A16" s="21"/>
      <c r="B16" s="21"/>
      <c r="C16" s="189"/>
    </row>
    <row r="17" spans="1:3" ht="12.75">
      <c r="A17" s="21"/>
      <c r="B17" s="21"/>
      <c r="C17" s="189"/>
    </row>
    <row r="18" spans="1:3" ht="12.75">
      <c r="A18" s="21"/>
      <c r="B18" s="21"/>
      <c r="C18" s="189"/>
    </row>
    <row r="19" spans="1:3" ht="12.75">
      <c r="A19" s="21"/>
      <c r="B19" s="21"/>
      <c r="C19" s="189"/>
    </row>
    <row r="20" spans="1:3" ht="12.75">
      <c r="A20" s="21"/>
      <c r="B20" s="21"/>
      <c r="C20" s="189"/>
    </row>
    <row r="21" spans="1:3" ht="12.75">
      <c r="A21" s="21"/>
      <c r="B21" s="21"/>
      <c r="C21" s="189"/>
    </row>
    <row r="22" spans="1:3" ht="12.75">
      <c r="A22" s="21"/>
      <c r="B22" s="21"/>
      <c r="C22" s="189"/>
    </row>
    <row r="23" spans="1:3" ht="12.75">
      <c r="A23" s="21"/>
      <c r="B23" s="21"/>
      <c r="C23" s="189"/>
    </row>
    <row r="24" spans="1:3" ht="12.75">
      <c r="A24" s="21"/>
      <c r="B24" s="21"/>
      <c r="C24" s="189"/>
    </row>
    <row r="25" spans="1:3" ht="12.75">
      <c r="A25" s="21"/>
      <c r="B25" s="21"/>
      <c r="C25" s="189"/>
    </row>
    <row r="26" spans="1:3" ht="12.75">
      <c r="A26" s="21"/>
      <c r="B26" s="21"/>
      <c r="C26" s="189"/>
    </row>
    <row r="27" spans="1:3" ht="12.75">
      <c r="A27" s="21"/>
      <c r="B27" s="21"/>
      <c r="C27" s="189"/>
    </row>
    <row r="28" spans="1:3" ht="12.75">
      <c r="A28" s="21"/>
      <c r="B28" s="21"/>
      <c r="C28" s="189"/>
    </row>
    <row r="29" spans="1:3" ht="12.75">
      <c r="A29" s="21"/>
      <c r="B29" s="21"/>
      <c r="C29" s="189"/>
    </row>
    <row r="30" spans="1:3" ht="12.75">
      <c r="A30" s="21"/>
      <c r="B30" s="21"/>
      <c r="C30" s="189"/>
    </row>
    <row r="31" spans="1:3" ht="12.75">
      <c r="A31" s="21"/>
      <c r="B31" s="21"/>
      <c r="C31" s="189"/>
    </row>
    <row r="32" spans="1:3" ht="12.75">
      <c r="A32" s="21"/>
      <c r="B32" s="21"/>
      <c r="C32" s="189"/>
    </row>
    <row r="33" spans="1:3" ht="12.75">
      <c r="A33" s="21"/>
      <c r="B33" s="21"/>
      <c r="C33" s="189"/>
    </row>
    <row r="34" spans="1:3" ht="12.75">
      <c r="A34" s="21"/>
      <c r="B34" s="21"/>
      <c r="C34" s="189"/>
    </row>
    <row r="35" ht="12.75">
      <c r="A35" s="110" t="s">
        <v>248</v>
      </c>
    </row>
    <row r="36" ht="12.75">
      <c r="A36" s="110" t="s">
        <v>249</v>
      </c>
    </row>
    <row r="37" ht="12.75">
      <c r="A37" s="108"/>
    </row>
    <row r="38" ht="12.75">
      <c r="A38" s="110" t="s">
        <v>214</v>
      </c>
    </row>
    <row r="39" ht="18">
      <c r="A39" s="17" t="s">
        <v>250</v>
      </c>
    </row>
    <row r="40" ht="18">
      <c r="A40" s="17" t="s">
        <v>217</v>
      </c>
    </row>
    <row r="41" ht="18">
      <c r="A41" s="17" t="s">
        <v>251</v>
      </c>
    </row>
    <row r="42" ht="19.5">
      <c r="B42" s="75" t="s">
        <v>56</v>
      </c>
    </row>
    <row r="44" spans="1:3" ht="12.75">
      <c r="A44" s="14" t="s">
        <v>245</v>
      </c>
      <c r="B44" s="10"/>
      <c r="C44" s="190"/>
    </row>
    <row r="45" spans="1:3" ht="12.75">
      <c r="A45" s="74" t="s">
        <v>246</v>
      </c>
      <c r="B45" s="6" t="s">
        <v>247</v>
      </c>
      <c r="C45" s="189" t="s">
        <v>160</v>
      </c>
    </row>
    <row r="46" spans="1:3" ht="12.75">
      <c r="A46" s="21"/>
      <c r="B46" s="21"/>
      <c r="C46" s="189"/>
    </row>
    <row r="47" spans="1:3" ht="12.75">
      <c r="A47" s="21"/>
      <c r="B47" s="7"/>
      <c r="C47" s="189"/>
    </row>
    <row r="48" spans="1:3" ht="12.75">
      <c r="A48" s="21"/>
      <c r="B48" s="7"/>
      <c r="C48" s="189"/>
    </row>
    <row r="49" spans="1:3" ht="12.75">
      <c r="A49" s="21"/>
      <c r="B49" s="7"/>
      <c r="C49" s="189"/>
    </row>
    <row r="50" spans="1:3" ht="12.75">
      <c r="A50" s="21"/>
      <c r="B50" s="7"/>
      <c r="C50" s="189"/>
    </row>
    <row r="51" spans="1:3" ht="12.75">
      <c r="A51" s="21"/>
      <c r="B51" s="7"/>
      <c r="C51" s="189"/>
    </row>
    <row r="52" spans="1:3" ht="12.75">
      <c r="A52" s="21"/>
      <c r="B52" s="7"/>
      <c r="C52" s="189"/>
    </row>
    <row r="53" spans="1:3" ht="12.75">
      <c r="A53" s="21"/>
      <c r="B53" s="7"/>
      <c r="C53" s="189"/>
    </row>
    <row r="54" spans="1:3" ht="12.75">
      <c r="A54" s="21"/>
      <c r="B54" s="7"/>
      <c r="C54" s="189"/>
    </row>
    <row r="55" spans="1:3" ht="12.75">
      <c r="A55" s="21"/>
      <c r="B55" s="7"/>
      <c r="C55" s="189"/>
    </row>
    <row r="56" spans="1:3" ht="12.75">
      <c r="A56" s="21"/>
      <c r="B56" s="7"/>
      <c r="C56" s="189"/>
    </row>
    <row r="57" spans="1:3" ht="12.75">
      <c r="A57" s="21"/>
      <c r="B57" s="7"/>
      <c r="C57" s="189"/>
    </row>
    <row r="58" spans="1:3" ht="12.75">
      <c r="A58" s="21"/>
      <c r="B58" s="7"/>
      <c r="C58" s="189"/>
    </row>
    <row r="59" spans="1:3" ht="12.75">
      <c r="A59" s="21"/>
      <c r="B59" s="7"/>
      <c r="C59" s="189"/>
    </row>
    <row r="60" spans="1:3" ht="12.75">
      <c r="A60" s="21"/>
      <c r="B60" s="7"/>
      <c r="C60" s="189"/>
    </row>
    <row r="61" spans="1:3" ht="12.75">
      <c r="A61" s="21"/>
      <c r="B61" s="7"/>
      <c r="C61" s="189"/>
    </row>
    <row r="62" spans="1:3" ht="12.75">
      <c r="A62" s="21"/>
      <c r="B62" s="7"/>
      <c r="C62" s="189"/>
    </row>
    <row r="63" spans="1:3" ht="12.75">
      <c r="A63" s="21"/>
      <c r="B63" s="7"/>
      <c r="C63" s="189"/>
    </row>
    <row r="64" spans="1:3" ht="12.75">
      <c r="A64" s="21"/>
      <c r="B64" s="7"/>
      <c r="C64" s="189"/>
    </row>
    <row r="65" spans="1:3" ht="12.75">
      <c r="A65" s="21"/>
      <c r="B65" s="7"/>
      <c r="C65" s="189"/>
    </row>
    <row r="66" spans="1:3" ht="12.75">
      <c r="A66" s="21"/>
      <c r="B66" s="7"/>
      <c r="C66" s="189"/>
    </row>
    <row r="67" spans="1:3" ht="12.75">
      <c r="A67" s="21"/>
      <c r="B67" s="7"/>
      <c r="C67" s="189"/>
    </row>
    <row r="68" spans="1:3" ht="12.75">
      <c r="A68" s="21"/>
      <c r="B68" s="7"/>
      <c r="C68" s="189"/>
    </row>
    <row r="69" spans="1:3" ht="12.75">
      <c r="A69" s="21"/>
      <c r="B69" s="7"/>
      <c r="C69" s="189"/>
    </row>
    <row r="70" spans="1:3" ht="12.75">
      <c r="A70" s="21"/>
      <c r="B70" s="7"/>
      <c r="C70" s="189"/>
    </row>
    <row r="71" spans="1:3" ht="12.75">
      <c r="A71" s="21"/>
      <c r="B71" s="7"/>
      <c r="C71" s="189"/>
    </row>
    <row r="72" spans="1:3" ht="12.75">
      <c r="A72" s="21"/>
      <c r="B72" s="7"/>
      <c r="C72" s="189"/>
    </row>
    <row r="73" spans="1:3" ht="12.75">
      <c r="A73" s="21"/>
      <c r="B73" s="7"/>
      <c r="C73" s="189"/>
    </row>
    <row r="74" spans="1:3" ht="12.75">
      <c r="A74" s="21"/>
      <c r="B74" s="7"/>
      <c r="C74" s="189"/>
    </row>
    <row r="75" spans="1:3" ht="12.75">
      <c r="A75" s="21"/>
      <c r="B75" s="7"/>
      <c r="C75" s="189"/>
    </row>
    <row r="76" spans="1:3" ht="12.75">
      <c r="A76" s="21"/>
      <c r="B76" s="7"/>
      <c r="C76" s="189"/>
    </row>
    <row r="77" ht="12.75">
      <c r="A77" s="110" t="s">
        <v>248</v>
      </c>
    </row>
    <row r="78" ht="12.75">
      <c r="A78" s="110" t="s">
        <v>252</v>
      </c>
    </row>
    <row r="79" ht="12.75">
      <c r="A79" s="108"/>
    </row>
    <row r="80" ht="12.75">
      <c r="A80" s="110" t="s">
        <v>214</v>
      </c>
    </row>
    <row r="81" ht="18">
      <c r="A81" s="17" t="s">
        <v>253</v>
      </c>
    </row>
    <row r="82" ht="18">
      <c r="A82" s="17" t="s">
        <v>254</v>
      </c>
    </row>
    <row r="85" spans="1:3" ht="12.75">
      <c r="A85" s="14" t="s">
        <v>245</v>
      </c>
      <c r="B85" s="3" t="s">
        <v>56</v>
      </c>
      <c r="C85" s="190"/>
    </row>
    <row r="86" spans="1:3" ht="12.75">
      <c r="A86" s="74" t="s">
        <v>246</v>
      </c>
      <c r="B86" s="6" t="s">
        <v>247</v>
      </c>
      <c r="C86" s="189" t="s">
        <v>160</v>
      </c>
    </row>
    <row r="87" spans="1:3" ht="12.75">
      <c r="A87" s="21"/>
      <c r="B87" s="21"/>
      <c r="C87" s="189"/>
    </row>
    <row r="88" spans="1:3" ht="12.75">
      <c r="A88" s="21"/>
      <c r="B88" s="21"/>
      <c r="C88" s="189"/>
    </row>
    <row r="89" spans="1:3" ht="12.75">
      <c r="A89" s="21"/>
      <c r="B89" s="21"/>
      <c r="C89" s="189"/>
    </row>
    <row r="90" spans="1:3" ht="12.75">
      <c r="A90" s="21"/>
      <c r="B90" s="21"/>
      <c r="C90" s="189"/>
    </row>
    <row r="91" spans="1:3" ht="12.75">
      <c r="A91" s="21"/>
      <c r="B91" s="21"/>
      <c r="C91" s="189"/>
    </row>
    <row r="92" spans="1:3" ht="12.75">
      <c r="A92" s="21"/>
      <c r="B92" s="21"/>
      <c r="C92" s="189"/>
    </row>
    <row r="93" spans="1:3" ht="12.75">
      <c r="A93" s="21"/>
      <c r="B93" s="21"/>
      <c r="C93" s="189"/>
    </row>
    <row r="94" spans="1:3" ht="12.75">
      <c r="A94" s="21"/>
      <c r="B94" s="21"/>
      <c r="C94" s="189"/>
    </row>
    <row r="95" spans="1:3" ht="12.75">
      <c r="A95" s="21"/>
      <c r="B95" s="21"/>
      <c r="C95" s="189"/>
    </row>
    <row r="96" spans="1:3" ht="12.75">
      <c r="A96" s="21"/>
      <c r="B96" s="21"/>
      <c r="C96" s="189"/>
    </row>
    <row r="97" spans="1:3" ht="12.75">
      <c r="A97" s="21"/>
      <c r="B97" s="21"/>
      <c r="C97" s="189"/>
    </row>
    <row r="98" spans="1:3" ht="12.75">
      <c r="A98" s="21"/>
      <c r="B98" s="21"/>
      <c r="C98" s="189"/>
    </row>
    <row r="99" spans="1:3" ht="12.75">
      <c r="A99" s="21"/>
      <c r="B99" s="21"/>
      <c r="C99" s="189"/>
    </row>
    <row r="100" spans="1:3" ht="12.75">
      <c r="A100" s="21"/>
      <c r="B100" s="21"/>
      <c r="C100" s="189"/>
    </row>
    <row r="101" spans="1:3" ht="12.75">
      <c r="A101" s="21"/>
      <c r="B101" s="21"/>
      <c r="C101" s="189"/>
    </row>
    <row r="102" spans="1:3" ht="12.75">
      <c r="A102" s="21"/>
      <c r="B102" s="21"/>
      <c r="C102" s="189"/>
    </row>
    <row r="103" spans="1:3" ht="12.75">
      <c r="A103" s="21"/>
      <c r="B103" s="21"/>
      <c r="C103" s="189"/>
    </row>
    <row r="104" spans="1:3" ht="12.75">
      <c r="A104" s="21"/>
      <c r="B104" s="21"/>
      <c r="C104" s="189"/>
    </row>
    <row r="105" spans="1:3" ht="12.75">
      <c r="A105" s="21"/>
      <c r="B105" s="21"/>
      <c r="C105" s="189"/>
    </row>
    <row r="106" spans="1:3" ht="12.75">
      <c r="A106" s="21"/>
      <c r="B106" s="21"/>
      <c r="C106" s="189"/>
    </row>
    <row r="107" spans="1:3" ht="12.75">
      <c r="A107" s="21"/>
      <c r="B107" s="21"/>
      <c r="C107" s="189"/>
    </row>
    <row r="108" spans="1:3" ht="12.75">
      <c r="A108" s="21"/>
      <c r="B108" s="21"/>
      <c r="C108" s="189"/>
    </row>
    <row r="109" spans="1:3" ht="12.75">
      <c r="A109" s="21"/>
      <c r="B109" s="21"/>
      <c r="C109" s="189"/>
    </row>
    <row r="110" spans="1:3" ht="12.75">
      <c r="A110" s="21"/>
      <c r="B110" s="21"/>
      <c r="C110" s="189"/>
    </row>
    <row r="111" spans="1:3" ht="12.75">
      <c r="A111" s="21"/>
      <c r="B111" s="21"/>
      <c r="C111" s="189"/>
    </row>
    <row r="112" spans="1:3" ht="12.75">
      <c r="A112" s="21"/>
      <c r="B112" s="21"/>
      <c r="C112" s="189"/>
    </row>
    <row r="113" spans="1:3" ht="12.75">
      <c r="A113" s="21"/>
      <c r="B113" s="21"/>
      <c r="C113" s="189"/>
    </row>
    <row r="114" spans="1:3" ht="12.75">
      <c r="A114" s="21"/>
      <c r="B114" s="21"/>
      <c r="C114" s="189"/>
    </row>
    <row r="115" ht="12.75">
      <c r="A115" s="110" t="s">
        <v>248</v>
      </c>
    </row>
    <row r="116" ht="12.75">
      <c r="A116" s="110" t="s">
        <v>252</v>
      </c>
    </row>
    <row r="117" ht="12.75">
      <c r="A117" s="108"/>
    </row>
    <row r="118" ht="12.75">
      <c r="A118" s="110" t="s">
        <v>214</v>
      </c>
    </row>
    <row r="119" ht="18">
      <c r="A119" s="17" t="s">
        <v>218</v>
      </c>
    </row>
    <row r="120" ht="18">
      <c r="A120" s="17" t="s">
        <v>244</v>
      </c>
    </row>
    <row r="122" ht="12.75">
      <c r="B122" s="55"/>
    </row>
    <row r="123" spans="1:3" ht="12.75">
      <c r="A123" s="14" t="s">
        <v>245</v>
      </c>
      <c r="B123" s="76"/>
      <c r="C123" s="190"/>
    </row>
    <row r="124" spans="1:3" ht="12.75">
      <c r="A124" s="74" t="s">
        <v>246</v>
      </c>
      <c r="B124" s="16" t="s">
        <v>247</v>
      </c>
      <c r="C124" s="189" t="s">
        <v>160</v>
      </c>
    </row>
    <row r="125" spans="1:3" ht="12.75">
      <c r="A125" s="21"/>
      <c r="B125" s="3"/>
      <c r="C125" s="192"/>
    </row>
    <row r="126" spans="1:3" ht="12.75">
      <c r="A126" s="21"/>
      <c r="B126" s="3"/>
      <c r="C126" s="192"/>
    </row>
    <row r="127" spans="1:3" ht="12.75">
      <c r="A127" s="21"/>
      <c r="B127" s="3"/>
      <c r="C127" s="192"/>
    </row>
    <row r="128" spans="1:3" ht="12.75">
      <c r="A128" s="21"/>
      <c r="B128" s="3"/>
      <c r="C128" s="192"/>
    </row>
    <row r="129" spans="1:3" ht="12.75">
      <c r="A129" s="21"/>
      <c r="B129" s="3"/>
      <c r="C129" s="192"/>
    </row>
    <row r="130" spans="1:3" ht="12.75">
      <c r="A130" s="21"/>
      <c r="B130" s="3"/>
      <c r="C130" s="192"/>
    </row>
    <row r="131" spans="1:3" ht="12.75">
      <c r="A131" s="21"/>
      <c r="B131" s="3"/>
      <c r="C131" s="192"/>
    </row>
    <row r="132" spans="1:3" ht="12.75">
      <c r="A132" s="21"/>
      <c r="B132" s="3"/>
      <c r="C132" s="192"/>
    </row>
    <row r="133" spans="1:3" ht="12.75">
      <c r="A133" s="21"/>
      <c r="B133" s="3"/>
      <c r="C133" s="192"/>
    </row>
    <row r="134" spans="1:3" ht="12.75">
      <c r="A134" s="21"/>
      <c r="B134" s="3"/>
      <c r="C134" s="192"/>
    </row>
    <row r="135" spans="1:3" ht="12.75">
      <c r="A135" s="21"/>
      <c r="B135" s="3"/>
      <c r="C135" s="192"/>
    </row>
    <row r="136" spans="1:3" ht="12.75">
      <c r="A136" s="21"/>
      <c r="B136" s="3"/>
      <c r="C136" s="192"/>
    </row>
    <row r="137" spans="1:3" ht="12.75">
      <c r="A137" s="21"/>
      <c r="B137" s="3"/>
      <c r="C137" s="192"/>
    </row>
    <row r="138" spans="1:3" ht="12.75">
      <c r="A138" s="21"/>
      <c r="B138" s="3"/>
      <c r="C138" s="192"/>
    </row>
    <row r="139" spans="1:3" ht="12.75">
      <c r="A139" s="21"/>
      <c r="B139" s="3"/>
      <c r="C139" s="192"/>
    </row>
    <row r="140" spans="1:3" ht="12.75">
      <c r="A140" s="21"/>
      <c r="B140" s="3"/>
      <c r="C140" s="192"/>
    </row>
    <row r="141" spans="1:3" ht="12.75">
      <c r="A141" s="21"/>
      <c r="B141" s="3"/>
      <c r="C141" s="192"/>
    </row>
    <row r="142" spans="1:3" ht="12.75">
      <c r="A142" s="21"/>
      <c r="B142" s="3"/>
      <c r="C142" s="192"/>
    </row>
    <row r="143" spans="1:3" ht="12.75">
      <c r="A143" s="21"/>
      <c r="B143" s="3"/>
      <c r="C143" s="192"/>
    </row>
    <row r="144" spans="1:3" ht="12.75">
      <c r="A144" s="21"/>
      <c r="B144" s="3"/>
      <c r="C144" s="192"/>
    </row>
    <row r="145" spans="1:3" ht="12.75">
      <c r="A145" s="21"/>
      <c r="B145" s="3"/>
      <c r="C145" s="192"/>
    </row>
    <row r="146" spans="1:3" ht="12.75">
      <c r="A146" s="21"/>
      <c r="B146" s="7"/>
      <c r="C146" s="192"/>
    </row>
    <row r="147" spans="1:3" ht="12.75">
      <c r="A147" s="21"/>
      <c r="B147" s="21"/>
      <c r="C147" s="193"/>
    </row>
    <row r="148" spans="1:3" ht="12.75">
      <c r="A148" s="21"/>
      <c r="B148" s="134"/>
      <c r="C148" s="194"/>
    </row>
    <row r="149" ht="12.75">
      <c r="A149" s="110" t="s">
        <v>255</v>
      </c>
    </row>
    <row r="150" ht="12.75">
      <c r="A150" s="110" t="s">
        <v>252</v>
      </c>
    </row>
    <row r="151" ht="12.75">
      <c r="A151" s="108"/>
    </row>
    <row r="152" ht="12.75">
      <c r="A152" s="110" t="s">
        <v>214</v>
      </c>
    </row>
    <row r="153" ht="18">
      <c r="A153" s="17" t="s">
        <v>256</v>
      </c>
    </row>
    <row r="154" ht="18">
      <c r="A154" s="17" t="s">
        <v>244</v>
      </c>
    </row>
    <row r="157" spans="1:3" ht="12.75">
      <c r="A157" s="14" t="s">
        <v>245</v>
      </c>
      <c r="B157" s="10"/>
      <c r="C157" s="190"/>
    </row>
    <row r="158" spans="1:3" ht="12.75">
      <c r="A158" s="74" t="s">
        <v>246</v>
      </c>
      <c r="B158" s="16" t="s">
        <v>247</v>
      </c>
      <c r="C158" s="189" t="s">
        <v>160</v>
      </c>
    </row>
    <row r="159" spans="1:3" ht="12.75">
      <c r="A159" s="21"/>
      <c r="B159" s="7"/>
      <c r="C159" s="193"/>
    </row>
    <row r="160" spans="1:3" ht="12.75">
      <c r="A160" s="21"/>
      <c r="B160" s="21"/>
      <c r="C160" s="189"/>
    </row>
    <row r="161" spans="1:4" ht="12.75">
      <c r="A161" s="21"/>
      <c r="B161" s="21"/>
      <c r="C161" s="189"/>
      <c r="D161" t="s">
        <v>56</v>
      </c>
    </row>
    <row r="162" spans="1:3" ht="12.75">
      <c r="A162" s="21"/>
      <c r="B162" s="21"/>
      <c r="C162" s="189"/>
    </row>
    <row r="163" spans="1:3" ht="12.75">
      <c r="A163" s="21"/>
      <c r="B163" s="21"/>
      <c r="C163" s="189"/>
    </row>
    <row r="164" spans="1:3" ht="12.75">
      <c r="A164" s="21"/>
      <c r="B164" s="21"/>
      <c r="C164" s="189"/>
    </row>
    <row r="165" spans="1:3" ht="12.75">
      <c r="A165" s="21"/>
      <c r="B165" s="21"/>
      <c r="C165" s="189"/>
    </row>
    <row r="166" spans="1:3" ht="12.75">
      <c r="A166" s="21"/>
      <c r="B166" s="21"/>
      <c r="C166" s="189"/>
    </row>
    <row r="167" spans="1:3" ht="12.75">
      <c r="A167" s="21"/>
      <c r="B167" s="7"/>
      <c r="C167" s="189"/>
    </row>
    <row r="168" spans="1:3" ht="12.75">
      <c r="A168" s="21"/>
      <c r="B168" s="21"/>
      <c r="C168" s="189"/>
    </row>
    <row r="169" spans="1:3" ht="12.75">
      <c r="A169" s="21"/>
      <c r="B169" s="21"/>
      <c r="C169" s="189"/>
    </row>
    <row r="170" spans="1:3" ht="12.75">
      <c r="A170" s="21"/>
      <c r="B170" s="21"/>
      <c r="C170" s="189"/>
    </row>
    <row r="171" spans="1:3" ht="12.75">
      <c r="A171" s="21"/>
      <c r="B171" s="21"/>
      <c r="C171" s="189"/>
    </row>
    <row r="172" spans="1:3" ht="12.75">
      <c r="A172" s="21"/>
      <c r="B172" s="21"/>
      <c r="C172" s="189"/>
    </row>
    <row r="173" spans="1:3" ht="12.75">
      <c r="A173" s="21"/>
      <c r="B173" s="21"/>
      <c r="C173" s="189"/>
    </row>
    <row r="174" spans="1:3" ht="12.75">
      <c r="A174" s="21"/>
      <c r="B174" s="7"/>
      <c r="C174" s="189"/>
    </row>
    <row r="175" spans="1:3" ht="12.75">
      <c r="A175" s="21"/>
      <c r="B175" s="21"/>
      <c r="C175" s="189"/>
    </row>
    <row r="176" spans="1:3" ht="12.75">
      <c r="A176" s="21"/>
      <c r="B176" s="7"/>
      <c r="C176" s="189"/>
    </row>
    <row r="177" spans="1:3" ht="12.75">
      <c r="A177" s="21"/>
      <c r="B177" s="21"/>
      <c r="C177" s="189"/>
    </row>
    <row r="178" spans="1:3" ht="12.75">
      <c r="A178" s="21"/>
      <c r="B178" s="21"/>
      <c r="C178" s="189"/>
    </row>
    <row r="179" spans="1:3" ht="12.75">
      <c r="A179" s="21"/>
      <c r="B179" s="21"/>
      <c r="C179" s="189"/>
    </row>
    <row r="180" spans="1:3" ht="12.75">
      <c r="A180" s="21"/>
      <c r="B180" s="21"/>
      <c r="C180" s="189"/>
    </row>
    <row r="181" spans="1:3" ht="12.75">
      <c r="A181" s="21"/>
      <c r="B181" s="21"/>
      <c r="C181" s="189"/>
    </row>
    <row r="182" spans="1:3" ht="12.75">
      <c r="A182" s="21"/>
      <c r="B182" s="21"/>
      <c r="C182" s="189"/>
    </row>
    <row r="183" ht="12.75">
      <c r="A183" s="110" t="s">
        <v>248</v>
      </c>
    </row>
    <row r="184" ht="12.75">
      <c r="A184" s="110" t="s">
        <v>252</v>
      </c>
    </row>
    <row r="185" ht="12.75">
      <c r="A185" s="108"/>
    </row>
    <row r="186" ht="12.75">
      <c r="A186" s="110" t="s">
        <v>214</v>
      </c>
    </row>
    <row r="187" ht="18">
      <c r="A187" s="17" t="s">
        <v>215</v>
      </c>
    </row>
    <row r="188" ht="18">
      <c r="A188" s="17" t="s">
        <v>257</v>
      </c>
    </row>
    <row r="191" spans="1:3" ht="12.75">
      <c r="A191" s="14" t="s">
        <v>245</v>
      </c>
      <c r="B191" s="10"/>
      <c r="C191" s="190"/>
    </row>
    <row r="192" spans="1:3" ht="12.75">
      <c r="A192" s="74" t="s">
        <v>246</v>
      </c>
      <c r="B192" s="6" t="s">
        <v>247</v>
      </c>
      <c r="C192" s="189" t="s">
        <v>160</v>
      </c>
    </row>
    <row r="193" spans="1:3" ht="12.75">
      <c r="A193" s="21"/>
      <c r="B193" s="7"/>
      <c r="C193" s="195"/>
    </row>
    <row r="194" spans="1:3" ht="12.75">
      <c r="A194" s="21"/>
      <c r="B194" s="7"/>
      <c r="C194" s="195"/>
    </row>
    <row r="195" spans="1:3" ht="12.75">
      <c r="A195" s="21"/>
      <c r="B195" s="7"/>
      <c r="C195" s="195"/>
    </row>
    <row r="196" spans="1:3" ht="12.75">
      <c r="A196" s="21"/>
      <c r="B196" s="7"/>
      <c r="C196" s="195"/>
    </row>
    <row r="197" spans="1:3" ht="12.75">
      <c r="A197" s="21"/>
      <c r="B197" s="7"/>
      <c r="C197" s="195"/>
    </row>
    <row r="198" spans="1:3" ht="12.75">
      <c r="A198" s="21"/>
      <c r="B198" s="7"/>
      <c r="C198" s="195"/>
    </row>
    <row r="199" spans="1:3" ht="12.75">
      <c r="A199" s="21"/>
      <c r="B199" s="7"/>
      <c r="C199" s="195"/>
    </row>
    <row r="200" spans="1:3" ht="12.75">
      <c r="A200" s="21"/>
      <c r="B200" s="7"/>
      <c r="C200" s="195"/>
    </row>
    <row r="201" spans="1:3" ht="12.75">
      <c r="A201" s="21"/>
      <c r="B201" s="7"/>
      <c r="C201" s="195"/>
    </row>
    <row r="202" spans="1:3" ht="12.75">
      <c r="A202" s="21"/>
      <c r="B202" s="7"/>
      <c r="C202" s="195"/>
    </row>
    <row r="203" spans="1:3" ht="12.75">
      <c r="A203" s="21"/>
      <c r="B203" s="7"/>
      <c r="C203" s="195"/>
    </row>
    <row r="204" spans="1:3" ht="12.75">
      <c r="A204" s="21"/>
      <c r="B204" s="7"/>
      <c r="C204" s="195"/>
    </row>
    <row r="205" spans="1:3" ht="12.75">
      <c r="A205" s="21"/>
      <c r="B205" s="7"/>
      <c r="C205" s="195"/>
    </row>
    <row r="206" spans="1:3" ht="12.75">
      <c r="A206" s="21"/>
      <c r="B206" s="7"/>
      <c r="C206" s="195"/>
    </row>
    <row r="207" spans="1:3" ht="12.75">
      <c r="A207" s="21"/>
      <c r="B207" s="7"/>
      <c r="C207" s="195"/>
    </row>
    <row r="208" spans="1:3" ht="12.75">
      <c r="A208" s="21"/>
      <c r="B208" s="7"/>
      <c r="C208" s="195"/>
    </row>
    <row r="209" spans="1:3" ht="12.75">
      <c r="A209" s="21"/>
      <c r="B209" s="7"/>
      <c r="C209" s="195"/>
    </row>
    <row r="210" spans="1:3" ht="12.75">
      <c r="A210" s="21"/>
      <c r="B210" s="7"/>
      <c r="C210" s="195"/>
    </row>
    <row r="211" spans="1:3" ht="12.75">
      <c r="A211" s="21"/>
      <c r="B211" s="7"/>
      <c r="C211" s="195"/>
    </row>
    <row r="212" ht="12.75">
      <c r="A212" s="110" t="s">
        <v>248</v>
      </c>
    </row>
    <row r="213" ht="12.75">
      <c r="A213" s="110" t="s">
        <v>249</v>
      </c>
    </row>
    <row r="214" ht="12.75">
      <c r="A214" s="108"/>
    </row>
    <row r="215" ht="12.75">
      <c r="A215" s="110" t="s">
        <v>214</v>
      </c>
    </row>
  </sheetData>
  <sheetProtection/>
  <printOptions horizontalCentered="1"/>
  <pageMargins left="0.7874015748031497" right="0.5905511811023623" top="1.1811023622047245" bottom="0.7874015748031497" header="0.5118110236220472" footer="0.5118110236220472"/>
  <pageSetup horizontalDpi="150" verticalDpi="150" orientation="portrait" r:id="rId1"/>
  <rowBreaks count="5" manualBreakCount="5">
    <brk id="38" max="65535" man="1"/>
    <brk id="80" max="65535" man="1"/>
    <brk id="118" max="65535" man="1"/>
    <brk id="152" max="65535" man="1"/>
    <brk id="186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zoomScale="50" zoomScaleNormal="50" zoomScalePageLayoutView="0" workbookViewId="0" topLeftCell="A1">
      <selection activeCell="A1" sqref="A1"/>
    </sheetView>
  </sheetViews>
  <sheetFormatPr defaultColWidth="8.421875" defaultRowHeight="12.75"/>
  <cols>
    <col min="1" max="1" width="33.7109375" style="0" customWidth="1"/>
    <col min="2" max="6" width="18.7109375" style="79" customWidth="1"/>
  </cols>
  <sheetData>
    <row r="1" spans="1:3" ht="19.5">
      <c r="A1" s="77" t="s">
        <v>258</v>
      </c>
      <c r="B1" s="78"/>
      <c r="C1" s="78"/>
    </row>
    <row r="2" spans="1:3" ht="19.5">
      <c r="A2" s="25" t="s">
        <v>56</v>
      </c>
      <c r="B2" s="78"/>
      <c r="C2" s="78"/>
    </row>
    <row r="4" spans="1:6" ht="12.75">
      <c r="A4" s="10"/>
      <c r="B4" s="46" t="s">
        <v>259</v>
      </c>
      <c r="C4" s="46" t="s">
        <v>260</v>
      </c>
      <c r="D4" s="46" t="s">
        <v>261</v>
      </c>
      <c r="E4" s="46" t="s">
        <v>262</v>
      </c>
      <c r="F4" s="47" t="s">
        <v>263</v>
      </c>
    </row>
    <row r="5" spans="1:6" ht="12.75">
      <c r="A5" s="28" t="s">
        <v>264</v>
      </c>
      <c r="B5" s="80" t="s">
        <v>265</v>
      </c>
      <c r="C5" s="80" t="s">
        <v>266</v>
      </c>
      <c r="D5" s="80" t="s">
        <v>266</v>
      </c>
      <c r="E5" s="81"/>
      <c r="F5" s="28" t="s">
        <v>267</v>
      </c>
    </row>
    <row r="6" spans="1:6" ht="12.75">
      <c r="A6" s="15"/>
      <c r="B6" s="82"/>
      <c r="C6" s="82"/>
      <c r="D6" s="82"/>
      <c r="E6" s="82"/>
      <c r="F6" s="83"/>
    </row>
    <row r="7" spans="1:6" ht="12.75">
      <c r="A7" s="33" t="s">
        <v>268</v>
      </c>
      <c r="B7" s="47" t="s">
        <v>56</v>
      </c>
      <c r="C7" s="84"/>
      <c r="D7" s="84"/>
      <c r="E7" s="84"/>
      <c r="F7" s="84"/>
    </row>
    <row r="8" spans="1:6" ht="12.75">
      <c r="A8" s="48" t="s">
        <v>269</v>
      </c>
      <c r="B8" s="128"/>
      <c r="C8" s="49"/>
      <c r="D8" s="49"/>
      <c r="E8" s="49"/>
      <c r="F8" s="85"/>
    </row>
    <row r="9" spans="1:6" ht="12.75">
      <c r="A9" s="10"/>
      <c r="B9" s="47"/>
      <c r="C9" s="47"/>
      <c r="D9" s="84"/>
      <c r="E9" s="84"/>
      <c r="F9" s="84"/>
    </row>
    <row r="10" spans="1:6" ht="12.75">
      <c r="A10" s="48" t="s">
        <v>270</v>
      </c>
      <c r="B10" s="128"/>
      <c r="C10" s="49"/>
      <c r="D10" s="49"/>
      <c r="E10" s="49"/>
      <c r="F10" s="49"/>
    </row>
    <row r="11" spans="1:6" ht="12.75">
      <c r="A11" s="10"/>
      <c r="B11" s="84"/>
      <c r="C11" s="47"/>
      <c r="D11" s="84"/>
      <c r="E11" s="84"/>
      <c r="F11" s="84"/>
    </row>
    <row r="12" spans="1:6" ht="12.75">
      <c r="A12" s="48" t="s">
        <v>271</v>
      </c>
      <c r="B12" s="128"/>
      <c r="C12" s="49"/>
      <c r="D12" s="49"/>
      <c r="E12" s="49"/>
      <c r="F12" s="49"/>
    </row>
    <row r="13" spans="1:6" ht="12.75">
      <c r="A13" s="10"/>
      <c r="B13" s="81"/>
      <c r="C13" s="84"/>
      <c r="D13" s="84"/>
      <c r="E13" s="84"/>
      <c r="F13" s="84"/>
    </row>
    <row r="14" spans="1:6" ht="12.75">
      <c r="A14" s="48" t="s">
        <v>272</v>
      </c>
      <c r="B14" s="128"/>
      <c r="C14" s="49"/>
      <c r="D14" s="85"/>
      <c r="E14" s="49"/>
      <c r="F14" s="49"/>
    </row>
    <row r="15" spans="1:6" ht="12.75">
      <c r="A15" s="10"/>
      <c r="B15" s="135"/>
      <c r="C15" s="84"/>
      <c r="D15" s="84"/>
      <c r="E15" s="84"/>
      <c r="F15" s="84"/>
    </row>
    <row r="16" spans="1:6" ht="12.75">
      <c r="A16" s="48" t="s">
        <v>273</v>
      </c>
      <c r="B16" s="133"/>
      <c r="C16" s="49"/>
      <c r="D16" s="85"/>
      <c r="E16" s="49"/>
      <c r="F16" s="49"/>
    </row>
    <row r="17" spans="1:6" ht="12.75">
      <c r="A17" s="10"/>
      <c r="B17" s="136"/>
      <c r="C17" s="84"/>
      <c r="D17" s="84"/>
      <c r="E17" s="84"/>
      <c r="F17" s="84"/>
    </row>
    <row r="18" spans="1:6" ht="12.75">
      <c r="A18" s="48" t="s">
        <v>152</v>
      </c>
      <c r="B18" s="137"/>
      <c r="C18" s="86"/>
      <c r="D18" s="138"/>
      <c r="E18" s="86"/>
      <c r="F18" s="49"/>
    </row>
    <row r="19" spans="1:6" ht="12.75">
      <c r="A19" s="15"/>
      <c r="B19" s="139"/>
      <c r="C19" s="82"/>
      <c r="D19" s="140"/>
      <c r="E19" s="82"/>
      <c r="F19" s="141"/>
    </row>
    <row r="20" spans="1:6" ht="12.75">
      <c r="A20" s="48" t="s">
        <v>233</v>
      </c>
      <c r="B20" s="137"/>
      <c r="C20" s="86"/>
      <c r="D20" s="138"/>
      <c r="E20" s="86"/>
      <c r="F20" s="49"/>
    </row>
    <row r="21" spans="1:6" ht="12.75">
      <c r="A21" s="15"/>
      <c r="B21" s="139"/>
      <c r="C21" s="82"/>
      <c r="D21" s="82"/>
      <c r="E21" s="82"/>
      <c r="F21" s="141"/>
    </row>
    <row r="22" spans="1:6" ht="12.75">
      <c r="A22" s="5" t="s">
        <v>191</v>
      </c>
      <c r="B22" s="142"/>
      <c r="C22" s="111"/>
      <c r="D22" s="111"/>
      <c r="E22" s="111"/>
      <c r="F22" s="83"/>
    </row>
    <row r="23" spans="1:6" ht="12.75">
      <c r="A23" s="15"/>
      <c r="B23" s="139"/>
      <c r="C23" s="82"/>
      <c r="D23" s="82"/>
      <c r="E23" s="82"/>
      <c r="F23" s="141"/>
    </row>
    <row r="24" spans="1:6" ht="12.75">
      <c r="A24" s="48" t="s">
        <v>194</v>
      </c>
      <c r="B24" s="137"/>
      <c r="C24" s="86"/>
      <c r="D24" s="86"/>
      <c r="E24" s="86"/>
      <c r="F24" s="143"/>
    </row>
    <row r="25" ht="12.75">
      <c r="A25" s="177" t="s">
        <v>274</v>
      </c>
    </row>
    <row r="26" ht="12.75">
      <c r="A26" s="177" t="s">
        <v>275</v>
      </c>
    </row>
    <row r="27" ht="12.75">
      <c r="A27" s="177" t="s">
        <v>276</v>
      </c>
    </row>
    <row r="28" ht="12.75">
      <c r="A28" s="177" t="s">
        <v>277</v>
      </c>
    </row>
    <row r="29" ht="12.75">
      <c r="A29" s="108"/>
    </row>
    <row r="30" ht="12.75">
      <c r="A30" s="177" t="s">
        <v>278</v>
      </c>
    </row>
    <row r="31" spans="1:2" ht="19.5">
      <c r="A31" s="77" t="s">
        <v>279</v>
      </c>
      <c r="B31" s="78"/>
    </row>
    <row r="32" spans="1:2" ht="19.5">
      <c r="A32" s="25" t="s">
        <v>56</v>
      </c>
      <c r="B32" s="78"/>
    </row>
    <row r="34" spans="1:6" ht="12.75">
      <c r="A34" s="47" t="s">
        <v>280</v>
      </c>
      <c r="B34" s="46" t="s">
        <v>259</v>
      </c>
      <c r="C34" s="46" t="s">
        <v>260</v>
      </c>
      <c r="D34" s="46" t="s">
        <v>261</v>
      </c>
      <c r="E34" s="46" t="s">
        <v>281</v>
      </c>
      <c r="F34" s="46" t="s">
        <v>263</v>
      </c>
    </row>
    <row r="35" spans="1:6" ht="12.75">
      <c r="A35" s="15"/>
      <c r="B35" s="80" t="s">
        <v>282</v>
      </c>
      <c r="C35" s="80" t="s">
        <v>266</v>
      </c>
      <c r="D35" s="80" t="s">
        <v>266</v>
      </c>
      <c r="E35" s="80" t="s">
        <v>283</v>
      </c>
      <c r="F35" s="80" t="s">
        <v>267</v>
      </c>
    </row>
    <row r="36" spans="1:6" ht="12.75">
      <c r="A36" s="33" t="s">
        <v>284</v>
      </c>
      <c r="B36" s="144"/>
      <c r="C36" s="144"/>
      <c r="D36" s="144"/>
      <c r="E36" s="144"/>
      <c r="F36" s="144"/>
    </row>
    <row r="37" spans="1:6" ht="12.75">
      <c r="A37" s="48" t="s">
        <v>233</v>
      </c>
      <c r="B37" s="86"/>
      <c r="C37" s="86"/>
      <c r="D37" s="86"/>
      <c r="E37" s="86"/>
      <c r="F37" s="86"/>
    </row>
    <row r="38" spans="1:6" ht="12.75">
      <c r="A38" s="37" t="s">
        <v>285</v>
      </c>
      <c r="B38" s="82"/>
      <c r="C38" s="82"/>
      <c r="D38" s="82"/>
      <c r="E38" s="82"/>
      <c r="F38" s="82"/>
    </row>
    <row r="39" spans="1:6" ht="12.75">
      <c r="A39" s="48" t="s">
        <v>286</v>
      </c>
      <c r="B39" s="86"/>
      <c r="C39" s="86"/>
      <c r="D39" s="86"/>
      <c r="E39" s="86"/>
      <c r="F39" s="86"/>
    </row>
    <row r="40" spans="1:6" ht="12.75">
      <c r="A40" s="37" t="s">
        <v>287</v>
      </c>
      <c r="B40" s="82"/>
      <c r="C40" s="82"/>
      <c r="D40" s="82"/>
      <c r="E40" s="82"/>
      <c r="F40" s="82"/>
    </row>
    <row r="41" spans="1:6" ht="12.75">
      <c r="A41" s="48" t="s">
        <v>231</v>
      </c>
      <c r="B41" s="86"/>
      <c r="C41" s="86"/>
      <c r="D41" s="86"/>
      <c r="E41" s="86"/>
      <c r="F41" s="86"/>
    </row>
    <row r="42" spans="1:6" ht="12.75">
      <c r="A42" s="15"/>
      <c r="B42" s="82"/>
      <c r="C42" s="82"/>
      <c r="D42" s="82"/>
      <c r="E42" s="82"/>
      <c r="F42" s="82"/>
    </row>
    <row r="43" spans="1:6" ht="12.75">
      <c r="A43" s="48" t="s">
        <v>288</v>
      </c>
      <c r="B43" s="86"/>
      <c r="C43" s="86"/>
      <c r="D43" s="86"/>
      <c r="E43" s="86"/>
      <c r="F43" s="86"/>
    </row>
    <row r="44" spans="1:6" ht="12.75">
      <c r="A44" s="15"/>
      <c r="B44" s="82"/>
      <c r="C44" s="82"/>
      <c r="D44" s="82"/>
      <c r="E44" s="82"/>
      <c r="F44" s="82"/>
    </row>
    <row r="45" spans="1:6" ht="12.75">
      <c r="A45" s="48" t="s">
        <v>289</v>
      </c>
      <c r="B45" s="86"/>
      <c r="C45" s="86"/>
      <c r="D45" s="86"/>
      <c r="E45" s="86"/>
      <c r="F45" s="86"/>
    </row>
    <row r="46" spans="1:6" ht="12.75">
      <c r="A46" s="15"/>
      <c r="B46" s="82"/>
      <c r="C46" s="82"/>
      <c r="D46" s="82"/>
      <c r="E46" s="82"/>
      <c r="F46" s="82"/>
    </row>
    <row r="47" spans="1:6" ht="12.75">
      <c r="A47" s="48" t="s">
        <v>290</v>
      </c>
      <c r="B47" s="49"/>
      <c r="C47" s="86"/>
      <c r="D47" s="86"/>
      <c r="E47" s="86"/>
      <c r="F47" s="86"/>
    </row>
    <row r="48" spans="1:6" ht="12.75">
      <c r="A48" s="15"/>
      <c r="B48" s="82"/>
      <c r="C48" s="82"/>
      <c r="D48" s="82"/>
      <c r="E48" s="82"/>
      <c r="F48" s="82"/>
    </row>
    <row r="49" spans="1:6" ht="12.75">
      <c r="A49" s="48" t="s">
        <v>291</v>
      </c>
      <c r="B49" s="86"/>
      <c r="C49" s="86"/>
      <c r="D49" s="86"/>
      <c r="E49" s="86"/>
      <c r="F49" s="86"/>
    </row>
    <row r="50" spans="1:6" ht="12.75">
      <c r="A50" s="15"/>
      <c r="B50" s="82"/>
      <c r="C50" s="82"/>
      <c r="D50" s="82"/>
      <c r="E50" s="82"/>
      <c r="F50" s="82"/>
    </row>
    <row r="51" spans="1:6" ht="12.75">
      <c r="A51" s="48" t="s">
        <v>292</v>
      </c>
      <c r="B51" s="86"/>
      <c r="C51" s="86"/>
      <c r="D51" s="86"/>
      <c r="E51" s="86"/>
      <c r="F51" s="86"/>
    </row>
    <row r="52" spans="1:6" ht="12.75">
      <c r="A52" s="15"/>
      <c r="B52" s="82"/>
      <c r="C52" s="82"/>
      <c r="D52" s="82"/>
      <c r="E52" s="82"/>
      <c r="F52" s="82"/>
    </row>
    <row r="53" spans="1:6" ht="12.75">
      <c r="A53" s="48" t="s">
        <v>293</v>
      </c>
      <c r="B53" s="86"/>
      <c r="C53" s="86"/>
      <c r="D53" s="86"/>
      <c r="E53" s="86"/>
      <c r="F53" s="86"/>
    </row>
    <row r="54" spans="2:6" ht="12.75">
      <c r="B54"/>
      <c r="C54"/>
      <c r="D54"/>
      <c r="E54"/>
      <c r="F54"/>
    </row>
    <row r="55" spans="1:6" ht="12.75">
      <c r="A55" s="177" t="s">
        <v>278</v>
      </c>
      <c r="B55"/>
      <c r="C55"/>
      <c r="D55"/>
      <c r="E55"/>
      <c r="F55" s="43" t="s">
        <v>56</v>
      </c>
    </row>
  </sheetData>
  <sheetProtection/>
  <printOptions horizontalCentered="1"/>
  <pageMargins left="0.5905511811023623" right="0.5905511811023623" top="1.1811023622047245" bottom="0.7874015748031497" header="0.5118110236220472" footer="0.5118110236220472"/>
  <pageSetup horizontalDpi="150" verticalDpi="150" orientation="landscape" r:id="rId1"/>
  <rowBreaks count="1" manualBreakCount="1">
    <brk id="30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0"/>
  <sheetViews>
    <sheetView zoomScale="50" zoomScaleNormal="50" zoomScalePageLayoutView="0" workbookViewId="0" topLeftCell="A1">
      <selection activeCell="G4" sqref="G4"/>
    </sheetView>
  </sheetViews>
  <sheetFormatPr defaultColWidth="8.421875" defaultRowHeight="12.75"/>
  <cols>
    <col min="1" max="1" width="29.8515625" style="0" customWidth="1"/>
    <col min="2" max="4" width="25.8515625" style="79" customWidth="1"/>
    <col min="5" max="5" width="19.57421875" style="79" customWidth="1"/>
    <col min="6" max="6" width="14.421875" style="79" customWidth="1"/>
  </cols>
  <sheetData>
    <row r="1" spans="1:3" ht="19.5">
      <c r="A1" s="25" t="s">
        <v>294</v>
      </c>
      <c r="B1" s="78"/>
      <c r="C1" s="78"/>
    </row>
    <row r="2" spans="1:3" ht="19.5">
      <c r="A2" s="25" t="s">
        <v>56</v>
      </c>
      <c r="B2" s="78"/>
      <c r="C2" s="78"/>
    </row>
    <row r="4" spans="1:4" ht="12.75">
      <c r="A4" s="33" t="s">
        <v>264</v>
      </c>
      <c r="B4" s="46" t="s">
        <v>295</v>
      </c>
      <c r="C4" s="46" t="s">
        <v>296</v>
      </c>
      <c r="D4" s="46" t="s">
        <v>297</v>
      </c>
    </row>
    <row r="5" spans="1:4" ht="12.75">
      <c r="A5" s="48"/>
      <c r="B5" s="86" t="s">
        <v>298</v>
      </c>
      <c r="C5" s="86" t="s">
        <v>298</v>
      </c>
      <c r="D5" s="86"/>
    </row>
    <row r="6" spans="1:4" ht="12.75">
      <c r="A6" s="145"/>
      <c r="B6" s="146"/>
      <c r="C6" s="146"/>
      <c r="D6" s="146"/>
    </row>
    <row r="7" spans="1:4" ht="12.75">
      <c r="A7" s="147" t="s">
        <v>299</v>
      </c>
      <c r="B7" s="148"/>
      <c r="C7" s="148"/>
      <c r="D7" s="148"/>
    </row>
    <row r="8" spans="1:4" ht="12.75">
      <c r="A8" s="145"/>
      <c r="B8" s="149"/>
      <c r="C8" s="149"/>
      <c r="D8" s="149"/>
    </row>
    <row r="9" spans="1:4" ht="12.75">
      <c r="A9" s="147" t="s">
        <v>300</v>
      </c>
      <c r="B9" s="148"/>
      <c r="C9" s="148"/>
      <c r="D9" s="148"/>
    </row>
    <row r="10" spans="1:4" ht="12.75">
      <c r="A10" s="145"/>
      <c r="B10" s="149"/>
      <c r="C10" s="149"/>
      <c r="D10" s="149"/>
    </row>
    <row r="11" spans="1:4" ht="12.75">
      <c r="A11" s="147" t="s">
        <v>301</v>
      </c>
      <c r="B11" s="148"/>
      <c r="C11" s="148"/>
      <c r="D11" s="148"/>
    </row>
    <row r="12" spans="1:4" ht="12.75">
      <c r="A12" s="145"/>
      <c r="B12" s="150"/>
      <c r="C12" s="149"/>
      <c r="D12" s="149"/>
    </row>
    <row r="13" spans="1:4" ht="12.75">
      <c r="A13" s="147" t="s">
        <v>302</v>
      </c>
      <c r="B13" s="148"/>
      <c r="C13" s="148"/>
      <c r="D13" s="148"/>
    </row>
    <row r="14" spans="1:4" ht="12.75">
      <c r="A14" s="145"/>
      <c r="B14" s="149"/>
      <c r="C14" s="149"/>
      <c r="D14" s="149"/>
    </row>
    <row r="15" spans="1:4" ht="12.75">
      <c r="A15" s="147" t="s">
        <v>192</v>
      </c>
      <c r="B15" s="148"/>
      <c r="C15" s="148"/>
      <c r="D15" s="148"/>
    </row>
    <row r="16" spans="1:4" ht="12.75">
      <c r="A16" s="145"/>
      <c r="B16" s="149"/>
      <c r="C16" s="149"/>
      <c r="D16" s="149"/>
    </row>
    <row r="17" spans="1:4" ht="12.75">
      <c r="A17" s="147" t="s">
        <v>44</v>
      </c>
      <c r="B17" s="148"/>
      <c r="C17" s="148"/>
      <c r="D17" s="148"/>
    </row>
    <row r="18" spans="2:4" ht="12.75">
      <c r="B18"/>
      <c r="C18"/>
      <c r="D18"/>
    </row>
    <row r="19" spans="1:4" ht="12.75">
      <c r="A19" s="177" t="s">
        <v>303</v>
      </c>
      <c r="B19"/>
      <c r="C19"/>
      <c r="D19"/>
    </row>
    <row r="20" spans="2:4" ht="12.75">
      <c r="B20"/>
      <c r="C20"/>
      <c r="D20"/>
    </row>
    <row r="21" spans="1:4" ht="12.75">
      <c r="A21" s="177" t="s">
        <v>278</v>
      </c>
      <c r="B21"/>
      <c r="C21"/>
      <c r="D21"/>
    </row>
    <row r="24" spans="1:3" ht="19.5">
      <c r="A24" s="25" t="s">
        <v>304</v>
      </c>
      <c r="B24" s="78"/>
      <c r="C24" s="78"/>
    </row>
    <row r="25" spans="1:3" ht="19.5">
      <c r="A25" s="25" t="s">
        <v>56</v>
      </c>
      <c r="B25" s="78"/>
      <c r="C25" s="78"/>
    </row>
    <row r="27" spans="1:4" ht="12.75">
      <c r="A27" s="33" t="s">
        <v>264</v>
      </c>
      <c r="B27" s="46" t="s">
        <v>295</v>
      </c>
      <c r="C27" s="46" t="s">
        <v>296</v>
      </c>
      <c r="D27" s="46" t="s">
        <v>305</v>
      </c>
    </row>
    <row r="28" spans="1:4" ht="12.75">
      <c r="A28" s="48"/>
      <c r="B28" s="86" t="s">
        <v>298</v>
      </c>
      <c r="C28" s="86" t="s">
        <v>298</v>
      </c>
      <c r="D28" s="86"/>
    </row>
    <row r="29" spans="1:4" ht="12.75">
      <c r="A29" s="145"/>
      <c r="B29" s="146"/>
      <c r="C29" s="146"/>
      <c r="D29" s="146"/>
    </row>
    <row r="30" spans="1:4" ht="12.75">
      <c r="A30" s="147" t="s">
        <v>306</v>
      </c>
      <c r="B30" s="148"/>
      <c r="C30" s="148"/>
      <c r="D30" s="148"/>
    </row>
    <row r="31" spans="1:4" ht="12.75">
      <c r="A31" s="145"/>
      <c r="B31" s="149"/>
      <c r="C31" s="149"/>
      <c r="D31" s="149"/>
    </row>
    <row r="32" spans="1:4" ht="12.75">
      <c r="A32" s="147" t="s">
        <v>307</v>
      </c>
      <c r="B32" s="148"/>
      <c r="C32" s="148"/>
      <c r="D32" s="148"/>
    </row>
    <row r="33" spans="1:4" ht="12.75">
      <c r="A33" s="145"/>
      <c r="B33" s="149"/>
      <c r="C33" s="149"/>
      <c r="D33" s="149"/>
    </row>
    <row r="34" spans="1:4" ht="12.75">
      <c r="A34" s="147" t="s">
        <v>308</v>
      </c>
      <c r="B34" s="148"/>
      <c r="C34" s="148"/>
      <c r="D34" s="148"/>
    </row>
    <row r="35" spans="1:4" ht="12.75">
      <c r="A35" s="145"/>
      <c r="B35" s="149"/>
      <c r="C35" s="149"/>
      <c r="D35" s="149"/>
    </row>
    <row r="36" spans="1:4" ht="12.75">
      <c r="A36" s="147" t="s">
        <v>309</v>
      </c>
      <c r="B36" s="148"/>
      <c r="C36" s="148"/>
      <c r="D36" s="148"/>
    </row>
    <row r="37" spans="1:4" ht="12.75">
      <c r="A37" s="145"/>
      <c r="B37" s="149"/>
      <c r="C37" s="149"/>
      <c r="D37" s="149"/>
    </row>
    <row r="38" spans="1:4" ht="12.75">
      <c r="A38" s="147" t="s">
        <v>310</v>
      </c>
      <c r="B38" s="148"/>
      <c r="C38" s="148"/>
      <c r="D38" s="148"/>
    </row>
    <row r="39" spans="1:4" ht="12.75">
      <c r="A39" s="145"/>
      <c r="B39" s="149"/>
      <c r="C39" s="149"/>
      <c r="D39" s="149"/>
    </row>
    <row r="40" spans="1:4" ht="12.75">
      <c r="A40" s="147" t="s">
        <v>311</v>
      </c>
      <c r="B40" s="148"/>
      <c r="C40" s="148"/>
      <c r="D40" s="148"/>
    </row>
    <row r="41" spans="1:4" ht="12.75">
      <c r="A41" s="151"/>
      <c r="B41" s="150"/>
      <c r="C41" s="150"/>
      <c r="D41" s="150"/>
    </row>
    <row r="42" spans="1:4" ht="12.75">
      <c r="A42" s="147" t="s">
        <v>312</v>
      </c>
      <c r="B42" s="148"/>
      <c r="C42" s="148"/>
      <c r="D42" s="148"/>
    </row>
    <row r="43" spans="1:4" ht="12.75">
      <c r="A43" s="145"/>
      <c r="B43" s="149"/>
      <c r="C43" s="149"/>
      <c r="D43" s="149"/>
    </row>
    <row r="44" spans="1:4" ht="12.75">
      <c r="A44" s="147" t="s">
        <v>157</v>
      </c>
      <c r="B44" s="148"/>
      <c r="C44" s="148"/>
      <c r="D44" s="148"/>
    </row>
    <row r="45" spans="1:4" ht="12.75">
      <c r="A45" s="145"/>
      <c r="B45" s="149"/>
      <c r="C45" s="149"/>
      <c r="D45" s="149"/>
    </row>
    <row r="46" spans="1:4" ht="12.75">
      <c r="A46" s="147" t="s">
        <v>44</v>
      </c>
      <c r="B46" s="152"/>
      <c r="C46" s="152"/>
      <c r="D46" s="152"/>
    </row>
    <row r="47" spans="1:4" ht="12.75">
      <c r="A47" s="43" t="s">
        <v>56</v>
      </c>
      <c r="B47" s="43"/>
      <c r="C47" s="43"/>
      <c r="D47"/>
    </row>
    <row r="48" spans="1:4" ht="12.75">
      <c r="A48" s="177" t="s">
        <v>313</v>
      </c>
      <c r="B48"/>
      <c r="C48"/>
      <c r="D48"/>
    </row>
    <row r="49" spans="2:4" ht="12.75">
      <c r="B49"/>
      <c r="C49"/>
      <c r="D49"/>
    </row>
    <row r="50" spans="1:4" ht="12.75">
      <c r="A50" s="177" t="s">
        <v>278</v>
      </c>
      <c r="B50"/>
      <c r="C50"/>
      <c r="D50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150" verticalDpi="150" orientation="landscape" r:id="rId1"/>
  <rowBreaks count="1" manualBreakCount="1">
    <brk id="23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62"/>
  <sheetViews>
    <sheetView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5.8515625" style="0" customWidth="1"/>
    <col min="2" max="2" width="55.57421875" style="0" customWidth="1"/>
    <col min="3" max="3" width="12.7109375" style="79" customWidth="1"/>
  </cols>
  <sheetData>
    <row r="1" spans="1:3" ht="18">
      <c r="A1" s="17" t="s">
        <v>314</v>
      </c>
      <c r="B1" s="87"/>
      <c r="C1" s="196"/>
    </row>
    <row r="2" spans="1:3" ht="18">
      <c r="A2" s="17"/>
      <c r="B2" s="87"/>
      <c r="C2" s="196"/>
    </row>
    <row r="5" spans="1:3" ht="12.75">
      <c r="A5" s="7" t="s">
        <v>246</v>
      </c>
      <c r="B5" s="8" t="s">
        <v>315</v>
      </c>
      <c r="C5" s="193" t="s">
        <v>160</v>
      </c>
    </row>
    <row r="6" spans="1:3" ht="12.75">
      <c r="A6" s="88"/>
      <c r="B6" s="31"/>
      <c r="C6" s="165"/>
    </row>
    <row r="7" spans="1:3" ht="12.75">
      <c r="A7" s="13"/>
      <c r="B7" s="89" t="s">
        <v>316</v>
      </c>
      <c r="C7" s="165"/>
    </row>
    <row r="8" spans="1:3" ht="12.75">
      <c r="A8" s="172"/>
      <c r="B8" s="7"/>
      <c r="C8" s="193"/>
    </row>
    <row r="9" spans="1:3" ht="12.75">
      <c r="A9" s="172"/>
      <c r="B9" s="21"/>
      <c r="C9" s="189"/>
    </row>
    <row r="10" spans="1:3" ht="12.75">
      <c r="A10" s="173"/>
      <c r="B10" s="56"/>
      <c r="C10" s="191"/>
    </row>
    <row r="11" spans="1:3" ht="12.75">
      <c r="A11" s="174"/>
      <c r="B11" s="21"/>
      <c r="C11" s="189"/>
    </row>
    <row r="12" spans="1:3" ht="12.75">
      <c r="A12" s="172"/>
      <c r="B12" s="21"/>
      <c r="C12" s="189"/>
    </row>
    <row r="13" spans="1:3" ht="12.75">
      <c r="A13" s="172"/>
      <c r="B13" s="21"/>
      <c r="C13" s="197"/>
    </row>
    <row r="14" spans="1:3" ht="12.75">
      <c r="A14" s="175"/>
      <c r="B14" s="31"/>
      <c r="C14" s="165"/>
    </row>
    <row r="15" spans="1:3" ht="12.75">
      <c r="A15" s="176"/>
      <c r="B15" s="90" t="s">
        <v>317</v>
      </c>
      <c r="C15" s="198"/>
    </row>
    <row r="16" spans="1:3" ht="12.75">
      <c r="A16" s="172"/>
      <c r="B16" s="21"/>
      <c r="C16" s="189"/>
    </row>
    <row r="17" spans="1:3" ht="12.75">
      <c r="A17" s="178"/>
      <c r="B17" s="91"/>
      <c r="C17" s="193"/>
    </row>
    <row r="18" spans="1:3" ht="12.75">
      <c r="A18" s="88"/>
      <c r="B18" s="31"/>
      <c r="C18" s="165"/>
    </row>
    <row r="19" spans="1:3" ht="12.75">
      <c r="A19" s="13"/>
      <c r="B19" s="90" t="s">
        <v>156</v>
      </c>
      <c r="C19" s="198"/>
    </row>
    <row r="20" spans="1:3" ht="12.75">
      <c r="A20" s="172"/>
      <c r="B20" s="21"/>
      <c r="C20" s="197"/>
    </row>
    <row r="21" spans="1:3" ht="12.75">
      <c r="A21" s="18"/>
      <c r="B21" s="91"/>
      <c r="C21" s="199"/>
    </row>
    <row r="22" ht="12.75">
      <c r="A22" s="110" t="s">
        <v>255</v>
      </c>
    </row>
    <row r="23" ht="12.75">
      <c r="A23" s="108"/>
    </row>
    <row r="24" ht="12.75">
      <c r="A24" s="110" t="s">
        <v>214</v>
      </c>
    </row>
    <row r="25" spans="1:3" ht="18">
      <c r="A25" s="17" t="s">
        <v>318</v>
      </c>
      <c r="B25" s="87"/>
      <c r="C25" s="196"/>
    </row>
    <row r="26" ht="19.5">
      <c r="B26" s="92" t="s">
        <v>56</v>
      </c>
    </row>
    <row r="27" ht="19.5">
      <c r="B27" s="93"/>
    </row>
    <row r="28" spans="1:3" ht="12.75">
      <c r="A28" s="7" t="s">
        <v>246</v>
      </c>
      <c r="B28" s="8" t="s">
        <v>315</v>
      </c>
      <c r="C28" s="193" t="s">
        <v>160</v>
      </c>
    </row>
    <row r="29" spans="1:3" ht="12.75">
      <c r="A29" s="174"/>
      <c r="B29" s="7"/>
      <c r="C29" s="193"/>
    </row>
    <row r="30" spans="1:3" ht="12.75">
      <c r="A30" s="174"/>
      <c r="B30" s="21"/>
      <c r="C30" s="189"/>
    </row>
    <row r="31" spans="1:3" ht="12.75">
      <c r="A31" s="174"/>
      <c r="B31" s="21"/>
      <c r="C31" s="189"/>
    </row>
    <row r="32" spans="1:3" ht="12.75">
      <c r="A32" s="174"/>
      <c r="B32" s="21"/>
      <c r="C32" s="189"/>
    </row>
    <row r="33" spans="1:3" ht="12.75">
      <c r="A33" s="174"/>
      <c r="B33" s="21"/>
      <c r="C33" s="189"/>
    </row>
    <row r="34" spans="1:3" ht="12.75">
      <c r="A34" s="174"/>
      <c r="B34" s="21"/>
      <c r="C34" s="189"/>
    </row>
    <row r="35" spans="1:3" ht="12.75">
      <c r="A35" s="174"/>
      <c r="B35" s="21"/>
      <c r="C35" s="189"/>
    </row>
    <row r="36" spans="1:3" ht="12.75">
      <c r="A36" s="174"/>
      <c r="B36" s="21"/>
      <c r="C36" s="189"/>
    </row>
    <row r="37" spans="1:3" ht="12.75">
      <c r="A37" s="174"/>
      <c r="B37" s="21"/>
      <c r="C37" s="189"/>
    </row>
    <row r="38" spans="1:3" ht="12.75">
      <c r="A38" s="174"/>
      <c r="B38" s="21"/>
      <c r="C38" s="189"/>
    </row>
    <row r="39" spans="1:3" ht="12.75">
      <c r="A39" s="153"/>
      <c r="B39" s="21"/>
      <c r="C39" s="189"/>
    </row>
    <row r="40" spans="1:3" ht="12.75">
      <c r="A40" s="154"/>
      <c r="B40" s="91" t="s">
        <v>44</v>
      </c>
      <c r="C40" s="193">
        <v>149</v>
      </c>
    </row>
    <row r="41" spans="1:3" ht="12.75">
      <c r="A41" s="110" t="s">
        <v>255</v>
      </c>
      <c r="B41" s="155"/>
      <c r="C41" s="51"/>
    </row>
    <row r="42" ht="12.75">
      <c r="A42" s="108"/>
    </row>
    <row r="43" ht="12.75">
      <c r="A43" s="110" t="s">
        <v>214</v>
      </c>
    </row>
    <row r="44" spans="1:3" ht="18">
      <c r="A44" s="17" t="s">
        <v>319</v>
      </c>
      <c r="B44" s="87"/>
      <c r="C44" s="196"/>
    </row>
    <row r="45" ht="19.5">
      <c r="B45" s="94"/>
    </row>
    <row r="46" ht="19.5">
      <c r="B46" s="93"/>
    </row>
    <row r="47" spans="1:3" ht="12.75">
      <c r="A47" s="7" t="s">
        <v>246</v>
      </c>
      <c r="B47" s="8" t="s">
        <v>315</v>
      </c>
      <c r="C47" s="193" t="s">
        <v>160</v>
      </c>
    </row>
    <row r="48" spans="1:3" ht="12.75">
      <c r="A48" s="174"/>
      <c r="B48" s="21"/>
      <c r="C48" s="189"/>
    </row>
    <row r="49" spans="1:3" ht="12.75">
      <c r="A49" s="174"/>
      <c r="B49" s="21"/>
      <c r="C49" s="189"/>
    </row>
    <row r="50" spans="1:3" ht="12.75">
      <c r="A50" s="174"/>
      <c r="B50" s="21"/>
      <c r="C50" s="189"/>
    </row>
    <row r="51" spans="1:3" ht="12.75">
      <c r="A51" s="174"/>
      <c r="B51" s="21"/>
      <c r="C51" s="189"/>
    </row>
    <row r="52" spans="1:3" ht="12.75">
      <c r="A52" s="174"/>
      <c r="B52" s="21"/>
      <c r="C52" s="189"/>
    </row>
    <row r="53" spans="1:3" ht="12.75">
      <c r="A53" s="174"/>
      <c r="B53" s="21"/>
      <c r="C53" s="189"/>
    </row>
    <row r="54" spans="1:3" ht="12.75">
      <c r="A54" s="174"/>
      <c r="B54" s="21"/>
      <c r="C54" s="189"/>
    </row>
    <row r="55" spans="1:3" ht="12.75">
      <c r="A55" s="174"/>
      <c r="B55" s="21"/>
      <c r="C55" s="189"/>
    </row>
    <row r="56" spans="1:3" ht="12.75">
      <c r="A56" s="174"/>
      <c r="B56" s="21"/>
      <c r="C56" s="189"/>
    </row>
    <row r="57" spans="1:3" ht="12.75">
      <c r="A57" s="174"/>
      <c r="B57" s="21"/>
      <c r="C57" s="189"/>
    </row>
    <row r="58" spans="1:3" ht="12.75">
      <c r="A58" s="153"/>
      <c r="B58" s="21"/>
      <c r="C58" s="189"/>
    </row>
    <row r="59" spans="1:3" ht="12.75">
      <c r="A59" s="5"/>
      <c r="B59" s="21" t="s">
        <v>44</v>
      </c>
      <c r="C59" s="189">
        <v>26</v>
      </c>
    </row>
    <row r="60" ht="12.75">
      <c r="A60" s="110" t="s">
        <v>255</v>
      </c>
    </row>
    <row r="61" ht="12.75">
      <c r="A61" s="108"/>
    </row>
    <row r="62" ht="12.75">
      <c r="A62" s="110" t="s">
        <v>214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150" verticalDpi="150" orientation="portrait" r:id="rId1"/>
  <rowBreaks count="2" manualBreakCount="2">
    <brk id="24" max="65535" man="1"/>
    <brk id="43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B24">
      <selection activeCell="A1" sqref="A1"/>
    </sheetView>
  </sheetViews>
  <sheetFormatPr defaultColWidth="11.421875" defaultRowHeight="12.75"/>
  <cols>
    <col min="1" max="1" width="40.8515625" style="0" customWidth="1"/>
    <col min="2" max="13" width="6.7109375" style="0" customWidth="1"/>
    <col min="14" max="14" width="7.7109375" style="0" customWidth="1"/>
    <col min="15" max="17" width="9.7109375" style="0" customWidth="1"/>
  </cols>
  <sheetData>
    <row r="1" ht="18">
      <c r="A1" s="17" t="s">
        <v>320</v>
      </c>
    </row>
    <row r="5" spans="1:14" ht="12.75">
      <c r="A5" s="95" t="s">
        <v>321</v>
      </c>
      <c r="B5" s="96" t="s">
        <v>138</v>
      </c>
      <c r="C5" s="96" t="s">
        <v>139</v>
      </c>
      <c r="D5" s="96" t="s">
        <v>140</v>
      </c>
      <c r="E5" s="96" t="s">
        <v>141</v>
      </c>
      <c r="F5" s="96" t="s">
        <v>142</v>
      </c>
      <c r="G5" s="96" t="s">
        <v>143</v>
      </c>
      <c r="H5" s="96" t="s">
        <v>144</v>
      </c>
      <c r="I5" s="96" t="s">
        <v>145</v>
      </c>
      <c r="J5" s="96" t="s">
        <v>146</v>
      </c>
      <c r="K5" s="96" t="s">
        <v>147</v>
      </c>
      <c r="L5" s="96" t="s">
        <v>148</v>
      </c>
      <c r="M5" s="96" t="s">
        <v>149</v>
      </c>
      <c r="N5" s="97" t="s">
        <v>44</v>
      </c>
    </row>
    <row r="6" spans="1:14" ht="12.7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>
      <c r="A7" s="100" t="s">
        <v>195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</row>
    <row r="8" spans="1:14" ht="12.75">
      <c r="A8" s="98" t="s">
        <v>322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</row>
    <row r="9" spans="1:14" ht="12.75">
      <c r="A9" s="103" t="s">
        <v>323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4" ht="12.75">
      <c r="A10" s="106" t="s">
        <v>190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1:14" ht="12.75">
      <c r="A11" s="106" t="s">
        <v>324</v>
      </c>
      <c r="B11" s="101"/>
      <c r="C11" s="9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ht="12.75">
      <c r="A12" s="98" t="s">
        <v>325</v>
      </c>
      <c r="B12" s="99"/>
      <c r="C12" s="101"/>
      <c r="D12" s="99"/>
      <c r="E12" s="99"/>
      <c r="F12" s="99"/>
      <c r="G12" s="99"/>
      <c r="H12" s="99"/>
      <c r="I12" s="99"/>
      <c r="J12" s="99"/>
      <c r="K12" s="101"/>
      <c r="L12" s="99"/>
      <c r="M12" s="99"/>
      <c r="N12" s="102"/>
    </row>
    <row r="13" spans="1:14" ht="12.75">
      <c r="A13" s="98" t="s">
        <v>326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2"/>
    </row>
    <row r="14" spans="1:14" ht="12.75">
      <c r="A14" s="103" t="s">
        <v>327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12.75">
      <c r="A15" s="107" t="s">
        <v>199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5"/>
    </row>
    <row r="16" spans="1:14" ht="12.75">
      <c r="A16" s="107" t="s">
        <v>200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5"/>
    </row>
    <row r="17" spans="1:14" ht="12.75">
      <c r="A17" s="107" t="s">
        <v>201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5"/>
    </row>
    <row r="18" spans="1:14" ht="12.75">
      <c r="A18" s="107" t="s">
        <v>202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5"/>
    </row>
    <row r="19" spans="1:14" ht="12.75">
      <c r="A19" s="107" t="s">
        <v>155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5"/>
    </row>
    <row r="20" spans="1:14" ht="12.75">
      <c r="A20" s="107" t="s">
        <v>203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5"/>
    </row>
    <row r="21" spans="1:14" ht="12.75">
      <c r="A21" s="107" t="s">
        <v>204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5"/>
    </row>
    <row r="22" spans="1:14" ht="12.75">
      <c r="A22" s="103" t="s">
        <v>328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1:14" ht="12.75">
      <c r="A23" s="107" t="s">
        <v>199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5"/>
    </row>
    <row r="24" spans="1:14" ht="12.75">
      <c r="A24" s="107" t="s">
        <v>200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5"/>
    </row>
    <row r="25" spans="1:14" ht="12.75">
      <c r="A25" s="107" t="s">
        <v>201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5"/>
    </row>
    <row r="26" spans="1:14" ht="12.75">
      <c r="A26" s="107" t="s">
        <v>202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5"/>
    </row>
    <row r="27" spans="1:14" ht="12.75">
      <c r="A27" s="107" t="s">
        <v>155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5"/>
    </row>
    <row r="28" spans="1:14" ht="12.75">
      <c r="A28" s="107" t="s">
        <v>203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5"/>
    </row>
    <row r="29" spans="1:14" ht="12.75">
      <c r="A29" s="107" t="s">
        <v>204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5"/>
    </row>
    <row r="32" spans="5:14" ht="12.75">
      <c r="E32" s="112" t="s">
        <v>329</v>
      </c>
      <c r="F32" s="113"/>
      <c r="G32" s="113"/>
      <c r="H32" s="114"/>
      <c r="I32" s="115"/>
      <c r="J32" s="116" t="e">
        <f>((+N8+N10+N11)*1000)/(+N7+N8)</f>
        <v>#DIV/0!</v>
      </c>
      <c r="K32" s="117" t="s">
        <v>330</v>
      </c>
      <c r="L32" s="115"/>
      <c r="M32" s="113"/>
      <c r="N32" s="118"/>
    </row>
    <row r="33" spans="5:14" ht="12.75">
      <c r="E33" s="119" t="s">
        <v>331</v>
      </c>
      <c r="F33" s="120"/>
      <c r="G33" s="120"/>
      <c r="H33" s="114"/>
      <c r="I33" s="115"/>
      <c r="J33" s="121" t="e">
        <f>((+N10+N11)*1000)/N7</f>
        <v>#DIV/0!</v>
      </c>
      <c r="K33" s="117" t="s">
        <v>332</v>
      </c>
      <c r="L33" s="115"/>
      <c r="M33" s="113"/>
      <c r="N33" s="118"/>
    </row>
    <row r="34" spans="5:14" ht="12.75">
      <c r="E34" s="119" t="s">
        <v>333</v>
      </c>
      <c r="F34" s="120"/>
      <c r="G34" s="120"/>
      <c r="H34" s="114"/>
      <c r="I34" s="115"/>
      <c r="J34" s="121" t="e">
        <f>(N8*1000)/(N7+N8)</f>
        <v>#DIV/0!</v>
      </c>
      <c r="K34" s="117" t="s">
        <v>330</v>
      </c>
      <c r="L34" s="115"/>
      <c r="M34" s="113"/>
      <c r="N34" s="118"/>
    </row>
    <row r="35" spans="5:14" ht="12.75">
      <c r="E35" s="119" t="s">
        <v>334</v>
      </c>
      <c r="F35" s="120"/>
      <c r="G35" s="120"/>
      <c r="H35" s="114"/>
      <c r="I35" s="113"/>
      <c r="J35" s="121" t="e">
        <f>(N12*10000)/(N7+N8)</f>
        <v>#DIV/0!</v>
      </c>
      <c r="K35" s="117" t="s">
        <v>335</v>
      </c>
      <c r="L35" s="113"/>
      <c r="M35" s="113"/>
      <c r="N35" s="114"/>
    </row>
    <row r="36" spans="5:14" ht="12.75">
      <c r="E36" s="119" t="s">
        <v>336</v>
      </c>
      <c r="F36" s="120"/>
      <c r="G36" s="120"/>
      <c r="H36" s="122"/>
      <c r="I36" s="120"/>
      <c r="J36" s="123" t="e">
        <f>(N13*10000)/N19</f>
        <v>#DIV/0!</v>
      </c>
      <c r="K36" s="124" t="s">
        <v>337</v>
      </c>
      <c r="L36" s="120"/>
      <c r="M36" s="120"/>
      <c r="N36" s="122"/>
    </row>
    <row r="38" ht="12.75">
      <c r="A38" s="125" t="s">
        <v>214</v>
      </c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150" verticalDpi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3" width="7.7109375" style="0" customWidth="1"/>
    <col min="4" max="7" width="8.7109375" style="0" customWidth="1"/>
    <col min="8" max="9" width="7.7109375" style="0" customWidth="1"/>
    <col min="10" max="10" width="8.7109375" style="0" customWidth="1"/>
    <col min="11" max="11" width="7.7109375" style="0" customWidth="1"/>
    <col min="12" max="12" width="8.7109375" style="0" customWidth="1"/>
  </cols>
  <sheetData>
    <row r="1" ht="18">
      <c r="A1" s="45" t="s">
        <v>0</v>
      </c>
    </row>
    <row r="2" ht="18">
      <c r="A2" s="45" t="s">
        <v>30</v>
      </c>
    </row>
    <row r="5" spans="1:12" ht="12.75">
      <c r="A5" s="200"/>
      <c r="B5" s="200" t="s">
        <v>31</v>
      </c>
      <c r="C5" s="200" t="s">
        <v>32</v>
      </c>
      <c r="D5" s="200" t="s">
        <v>32</v>
      </c>
      <c r="E5" s="200" t="s">
        <v>32</v>
      </c>
      <c r="F5" s="200" t="s">
        <v>32</v>
      </c>
      <c r="G5" s="200" t="s">
        <v>32</v>
      </c>
      <c r="H5" s="200" t="s">
        <v>33</v>
      </c>
      <c r="I5" s="201" t="s">
        <v>33</v>
      </c>
      <c r="J5" s="200" t="s">
        <v>34</v>
      </c>
      <c r="K5" s="201" t="s">
        <v>35</v>
      </c>
      <c r="L5" s="201"/>
    </row>
    <row r="6" spans="1:12" ht="12.75">
      <c r="A6" s="202" t="s">
        <v>36</v>
      </c>
      <c r="B6" s="203" t="s">
        <v>37</v>
      </c>
      <c r="C6" s="203" t="s">
        <v>38</v>
      </c>
      <c r="D6" s="203" t="s">
        <v>39</v>
      </c>
      <c r="E6" s="203" t="s">
        <v>40</v>
      </c>
      <c r="F6" s="203" t="s">
        <v>41</v>
      </c>
      <c r="G6" s="203" t="s">
        <v>41</v>
      </c>
      <c r="H6" s="203" t="s">
        <v>40</v>
      </c>
      <c r="I6" s="204" t="s">
        <v>42</v>
      </c>
      <c r="J6" s="203" t="s">
        <v>43</v>
      </c>
      <c r="K6" s="204" t="s">
        <v>40</v>
      </c>
      <c r="L6" s="204" t="s">
        <v>44</v>
      </c>
    </row>
    <row r="7" spans="1:12" ht="12.75">
      <c r="A7" s="203"/>
      <c r="B7" s="205"/>
      <c r="C7" s="203" t="s">
        <v>45</v>
      </c>
      <c r="D7" s="203" t="s">
        <v>46</v>
      </c>
      <c r="E7" s="203" t="s">
        <v>47</v>
      </c>
      <c r="F7" s="203" t="s">
        <v>48</v>
      </c>
      <c r="G7" s="203" t="s">
        <v>49</v>
      </c>
      <c r="H7" s="203" t="s">
        <v>50</v>
      </c>
      <c r="I7" s="204" t="s">
        <v>51</v>
      </c>
      <c r="J7" s="203" t="s">
        <v>52</v>
      </c>
      <c r="K7" s="204" t="s">
        <v>53</v>
      </c>
      <c r="L7" s="204"/>
    </row>
    <row r="8" spans="1:12" ht="12.75">
      <c r="A8" s="206"/>
      <c r="B8" s="206"/>
      <c r="C8" s="206"/>
      <c r="D8" s="206" t="s">
        <v>54</v>
      </c>
      <c r="E8" s="206"/>
      <c r="F8" s="206" t="s">
        <v>55</v>
      </c>
      <c r="G8" s="206"/>
      <c r="H8" s="206" t="s">
        <v>56</v>
      </c>
      <c r="I8" s="207" t="s">
        <v>57</v>
      </c>
      <c r="J8" s="206"/>
      <c r="K8" s="207"/>
      <c r="L8" s="207"/>
    </row>
    <row r="9" spans="1:12" ht="12.75">
      <c r="A9" s="208" t="s">
        <v>58</v>
      </c>
      <c r="B9" s="209">
        <v>1</v>
      </c>
      <c r="C9" s="209"/>
      <c r="D9" s="209"/>
      <c r="E9" s="209"/>
      <c r="F9" s="209"/>
      <c r="G9" s="209"/>
      <c r="H9" s="209"/>
      <c r="I9" s="209"/>
      <c r="J9" s="209"/>
      <c r="K9" s="209"/>
      <c r="L9" s="209">
        <f>SUM(B9:K9)</f>
        <v>1</v>
      </c>
    </row>
    <row r="10" spans="1:12" ht="12.75">
      <c r="A10" s="208" t="s">
        <v>59</v>
      </c>
      <c r="B10" s="209"/>
      <c r="C10" s="209">
        <v>1</v>
      </c>
      <c r="D10" s="209">
        <v>1</v>
      </c>
      <c r="E10" s="209">
        <v>1</v>
      </c>
      <c r="F10" s="209">
        <v>1</v>
      </c>
      <c r="G10" s="209">
        <v>1</v>
      </c>
      <c r="H10" s="209"/>
      <c r="I10" s="209"/>
      <c r="J10" s="209"/>
      <c r="K10" s="209"/>
      <c r="L10" s="209">
        <f aca="true" t="shared" si="0" ref="L10:L25">SUM(B10:K10)</f>
        <v>5</v>
      </c>
    </row>
    <row r="11" spans="1:12" ht="12.75">
      <c r="A11" s="208" t="s">
        <v>60</v>
      </c>
      <c r="B11" s="209"/>
      <c r="C11" s="209">
        <v>7</v>
      </c>
      <c r="D11" s="209">
        <v>5</v>
      </c>
      <c r="E11" s="209">
        <v>4</v>
      </c>
      <c r="F11" s="209">
        <v>3</v>
      </c>
      <c r="G11" s="209">
        <v>3</v>
      </c>
      <c r="H11" s="209">
        <v>1</v>
      </c>
      <c r="I11" s="209">
        <v>1</v>
      </c>
      <c r="J11" s="209"/>
      <c r="K11" s="209"/>
      <c r="L11" s="209">
        <f t="shared" si="0"/>
        <v>24</v>
      </c>
    </row>
    <row r="12" spans="1:12" ht="12.75">
      <c r="A12" s="208" t="s">
        <v>61</v>
      </c>
      <c r="B12" s="209"/>
      <c r="C12" s="209">
        <v>1</v>
      </c>
      <c r="D12" s="209">
        <v>1</v>
      </c>
      <c r="E12" s="209"/>
      <c r="F12" s="209"/>
      <c r="G12" s="209"/>
      <c r="H12" s="209"/>
      <c r="I12" s="209"/>
      <c r="J12" s="209"/>
      <c r="K12" s="209"/>
      <c r="L12" s="209">
        <f t="shared" si="0"/>
        <v>2</v>
      </c>
    </row>
    <row r="13" spans="1:12" ht="12.75">
      <c r="A13" s="208" t="s">
        <v>62</v>
      </c>
      <c r="B13" s="209"/>
      <c r="C13" s="209"/>
      <c r="D13" s="209"/>
      <c r="E13" s="209"/>
      <c r="F13" s="209"/>
      <c r="G13" s="209"/>
      <c r="H13" s="209"/>
      <c r="I13" s="209">
        <v>1</v>
      </c>
      <c r="J13" s="209"/>
      <c r="K13" s="209"/>
      <c r="L13" s="209">
        <f t="shared" si="0"/>
        <v>1</v>
      </c>
    </row>
    <row r="14" spans="1:12" ht="12.75">
      <c r="A14" s="208" t="s">
        <v>63</v>
      </c>
      <c r="B14" s="209"/>
      <c r="C14" s="209"/>
      <c r="D14" s="209">
        <v>1</v>
      </c>
      <c r="E14" s="209"/>
      <c r="F14" s="209"/>
      <c r="G14" s="209"/>
      <c r="H14" s="209"/>
      <c r="I14" s="209"/>
      <c r="J14" s="209"/>
      <c r="K14" s="209"/>
      <c r="L14" s="209">
        <f t="shared" si="0"/>
        <v>1</v>
      </c>
    </row>
    <row r="15" spans="1:12" ht="12.75">
      <c r="A15" s="208" t="s">
        <v>64</v>
      </c>
      <c r="B15" s="209">
        <v>1</v>
      </c>
      <c r="C15" s="209">
        <f>2+18+2+9+11+2+1+2</f>
        <v>47</v>
      </c>
      <c r="D15" s="209">
        <v>16</v>
      </c>
      <c r="E15" s="209">
        <v>23</v>
      </c>
      <c r="F15" s="209">
        <v>7</v>
      </c>
      <c r="G15" s="209"/>
      <c r="H15" s="209"/>
      <c r="I15" s="209"/>
      <c r="J15" s="209"/>
      <c r="K15" s="209"/>
      <c r="L15" s="209">
        <f t="shared" si="0"/>
        <v>94</v>
      </c>
    </row>
    <row r="16" spans="1:12" ht="12.75">
      <c r="A16" s="208" t="s">
        <v>65</v>
      </c>
      <c r="B16" s="209"/>
      <c r="C16" s="209"/>
      <c r="D16" s="209"/>
      <c r="E16" s="209"/>
      <c r="F16" s="209">
        <v>1</v>
      </c>
      <c r="G16" s="209"/>
      <c r="H16" s="209"/>
      <c r="I16" s="209"/>
      <c r="J16" s="209"/>
      <c r="K16" s="209"/>
      <c r="L16" s="209">
        <f t="shared" si="0"/>
        <v>1</v>
      </c>
    </row>
    <row r="17" spans="1:12" ht="12.75">
      <c r="A17" s="208" t="s">
        <v>66</v>
      </c>
      <c r="B17" s="209"/>
      <c r="C17" s="209">
        <v>1</v>
      </c>
      <c r="D17" s="209">
        <v>1</v>
      </c>
      <c r="E17" s="209">
        <v>1</v>
      </c>
      <c r="F17" s="209"/>
      <c r="G17" s="209"/>
      <c r="H17" s="209"/>
      <c r="I17" s="209"/>
      <c r="J17" s="209"/>
      <c r="K17" s="209"/>
      <c r="L17" s="209">
        <f t="shared" si="0"/>
        <v>3</v>
      </c>
    </row>
    <row r="18" spans="1:12" ht="12.75">
      <c r="A18" s="208" t="s">
        <v>67</v>
      </c>
      <c r="B18" s="209"/>
      <c r="C18" s="209"/>
      <c r="D18" s="209">
        <v>5</v>
      </c>
      <c r="E18" s="209"/>
      <c r="F18" s="209">
        <v>8</v>
      </c>
      <c r="G18" s="209"/>
      <c r="H18" s="209"/>
      <c r="I18" s="209"/>
      <c r="J18" s="209"/>
      <c r="K18" s="209"/>
      <c r="L18" s="209">
        <f t="shared" si="0"/>
        <v>13</v>
      </c>
    </row>
    <row r="19" spans="1:12" ht="12.75">
      <c r="A19" s="208" t="s">
        <v>68</v>
      </c>
      <c r="B19" s="209"/>
      <c r="C19" s="209"/>
      <c r="D19" s="209"/>
      <c r="E19" s="209">
        <v>1</v>
      </c>
      <c r="F19" s="209"/>
      <c r="G19" s="209"/>
      <c r="H19" s="209"/>
      <c r="I19" s="209"/>
      <c r="J19" s="209"/>
      <c r="K19" s="209"/>
      <c r="L19" s="209">
        <f t="shared" si="0"/>
        <v>1</v>
      </c>
    </row>
    <row r="20" spans="1:12" ht="12.75">
      <c r="A20" s="208" t="s">
        <v>69</v>
      </c>
      <c r="B20" s="209"/>
      <c r="C20" s="209"/>
      <c r="D20" s="209">
        <v>2</v>
      </c>
      <c r="E20" s="209"/>
      <c r="F20" s="209"/>
      <c r="G20" s="209"/>
      <c r="H20" s="209"/>
      <c r="I20" s="209"/>
      <c r="J20" s="209"/>
      <c r="K20" s="209"/>
      <c r="L20" s="209">
        <f t="shared" si="0"/>
        <v>2</v>
      </c>
    </row>
    <row r="21" spans="1:12" ht="12.75">
      <c r="A21" s="208" t="s">
        <v>70</v>
      </c>
      <c r="B21" s="209"/>
      <c r="C21" s="209"/>
      <c r="D21" s="209"/>
      <c r="E21" s="209">
        <v>10</v>
      </c>
      <c r="F21" s="209"/>
      <c r="G21" s="209"/>
      <c r="H21" s="209"/>
      <c r="I21" s="209"/>
      <c r="J21" s="209"/>
      <c r="K21" s="209"/>
      <c r="L21" s="209">
        <f t="shared" si="0"/>
        <v>10</v>
      </c>
    </row>
    <row r="22" spans="1:12" ht="12.75">
      <c r="A22" s="208" t="s">
        <v>71</v>
      </c>
      <c r="B22" s="209"/>
      <c r="C22" s="209"/>
      <c r="D22" s="209"/>
      <c r="E22" s="209"/>
      <c r="F22" s="209">
        <v>6</v>
      </c>
      <c r="G22" s="209"/>
      <c r="H22" s="209"/>
      <c r="I22" s="209"/>
      <c r="J22" s="209"/>
      <c r="K22" s="209"/>
      <c r="L22" s="209">
        <f t="shared" si="0"/>
        <v>6</v>
      </c>
    </row>
    <row r="23" spans="1:12" ht="12.75" customHeight="1">
      <c r="A23" s="210" t="s">
        <v>72</v>
      </c>
      <c r="B23" s="209"/>
      <c r="C23" s="209">
        <v>1</v>
      </c>
      <c r="D23" s="209"/>
      <c r="E23" s="209">
        <v>1</v>
      </c>
      <c r="F23" s="209"/>
      <c r="G23" s="209"/>
      <c r="H23" s="209"/>
      <c r="I23" s="209"/>
      <c r="J23" s="209"/>
      <c r="K23" s="209"/>
      <c r="L23" s="209">
        <f t="shared" si="0"/>
        <v>2</v>
      </c>
    </row>
    <row r="24" spans="1:12" ht="12.75" customHeight="1">
      <c r="A24" s="210" t="s">
        <v>73</v>
      </c>
      <c r="B24" s="209"/>
      <c r="C24" s="209">
        <v>2</v>
      </c>
      <c r="D24" s="209"/>
      <c r="E24" s="209">
        <v>3</v>
      </c>
      <c r="F24" s="209"/>
      <c r="G24" s="209"/>
      <c r="H24" s="209"/>
      <c r="I24" s="209">
        <v>1</v>
      </c>
      <c r="J24" s="209"/>
      <c r="K24" s="209">
        <v>1</v>
      </c>
      <c r="L24" s="209">
        <f t="shared" si="0"/>
        <v>7</v>
      </c>
    </row>
    <row r="25" spans="1:12" ht="12.75" customHeight="1">
      <c r="A25" s="210" t="s">
        <v>74</v>
      </c>
      <c r="B25" s="209"/>
      <c r="C25" s="209">
        <v>1</v>
      </c>
      <c r="D25" s="209"/>
      <c r="E25" s="209"/>
      <c r="F25" s="209"/>
      <c r="G25" s="209"/>
      <c r="H25" s="209"/>
      <c r="I25" s="209"/>
      <c r="J25" s="209"/>
      <c r="K25" s="209"/>
      <c r="L25" s="209">
        <f t="shared" si="0"/>
        <v>1</v>
      </c>
    </row>
    <row r="26" spans="1:12" ht="12.75">
      <c r="A26" s="208" t="s">
        <v>75</v>
      </c>
      <c r="B26" s="209"/>
      <c r="C26" s="209">
        <v>7</v>
      </c>
      <c r="D26" s="209"/>
      <c r="E26" s="209">
        <v>4</v>
      </c>
      <c r="F26" s="209"/>
      <c r="G26" s="209"/>
      <c r="H26" s="209">
        <v>14</v>
      </c>
      <c r="I26" s="209"/>
      <c r="J26" s="209">
        <v>1</v>
      </c>
      <c r="K26" s="209"/>
      <c r="L26" s="209">
        <f aca="true" t="shared" si="1" ref="L26:L31">SUM(B26:K26)</f>
        <v>26</v>
      </c>
    </row>
    <row r="27" spans="1:12" ht="12.75">
      <c r="A27" s="208" t="s">
        <v>76</v>
      </c>
      <c r="B27" s="209"/>
      <c r="C27" s="209"/>
      <c r="D27" s="209"/>
      <c r="E27" s="209"/>
      <c r="F27" s="209"/>
      <c r="G27" s="209"/>
      <c r="H27" s="209">
        <v>2</v>
      </c>
      <c r="I27" s="209"/>
      <c r="J27" s="209" t="s">
        <v>56</v>
      </c>
      <c r="K27" s="209"/>
      <c r="L27" s="209">
        <f t="shared" si="1"/>
        <v>2</v>
      </c>
    </row>
    <row r="28" spans="1:12" ht="12.75">
      <c r="A28" s="208" t="s">
        <v>77</v>
      </c>
      <c r="B28" s="209"/>
      <c r="C28" s="209">
        <v>18</v>
      </c>
      <c r="D28" s="209">
        <v>1</v>
      </c>
      <c r="E28" s="209">
        <v>19</v>
      </c>
      <c r="F28" s="209"/>
      <c r="G28" s="209">
        <v>1</v>
      </c>
      <c r="H28" s="209"/>
      <c r="I28" s="209"/>
      <c r="J28" s="209">
        <v>2</v>
      </c>
      <c r="K28" s="209"/>
      <c r="L28" s="209">
        <f t="shared" si="1"/>
        <v>41</v>
      </c>
    </row>
    <row r="29" spans="1:12" ht="12.75">
      <c r="A29" s="208" t="s">
        <v>78</v>
      </c>
      <c r="B29" s="209"/>
      <c r="C29" s="209">
        <f>14+27+14+46+12+3+7+11</f>
        <v>134</v>
      </c>
      <c r="D29" s="209">
        <v>2</v>
      </c>
      <c r="E29" s="209">
        <v>131</v>
      </c>
      <c r="F29" s="209"/>
      <c r="G29" s="209"/>
      <c r="H29" s="209"/>
      <c r="I29" s="209"/>
      <c r="J29" s="209">
        <v>1</v>
      </c>
      <c r="K29" s="209"/>
      <c r="L29" s="209">
        <f t="shared" si="1"/>
        <v>268</v>
      </c>
    </row>
    <row r="30" spans="1:12" ht="12.75">
      <c r="A30" s="208" t="s">
        <v>79</v>
      </c>
      <c r="B30" s="209"/>
      <c r="C30" s="209">
        <f>20+5+13+17</f>
        <v>55</v>
      </c>
      <c r="D30" s="209"/>
      <c r="E30" s="209">
        <v>18</v>
      </c>
      <c r="F30" s="209"/>
      <c r="G30" s="209">
        <v>2</v>
      </c>
      <c r="H30" s="209">
        <v>2</v>
      </c>
      <c r="I30" s="209"/>
      <c r="J30" s="209">
        <v>15</v>
      </c>
      <c r="K30" s="209"/>
      <c r="L30" s="209">
        <f t="shared" si="1"/>
        <v>92</v>
      </c>
    </row>
    <row r="31" spans="1:12" ht="12.75">
      <c r="A31" s="208" t="s">
        <v>80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>
        <v>8</v>
      </c>
      <c r="L31" s="209">
        <f t="shared" si="1"/>
        <v>8</v>
      </c>
    </row>
    <row r="32" spans="1:12" ht="12.75">
      <c r="A32" s="208" t="s">
        <v>81</v>
      </c>
      <c r="B32" s="211"/>
      <c r="C32" s="211"/>
      <c r="D32" s="211"/>
      <c r="E32" s="211"/>
      <c r="F32" s="211"/>
      <c r="G32" s="211">
        <v>3</v>
      </c>
      <c r="H32" s="211"/>
      <c r="I32" s="211"/>
      <c r="J32" s="211"/>
      <c r="K32" s="211">
        <v>1</v>
      </c>
      <c r="L32" s="209">
        <f aca="true" t="shared" si="2" ref="L32:L39">SUM(B32:K32)</f>
        <v>4</v>
      </c>
    </row>
    <row r="33" spans="1:12" ht="12.75" customHeight="1">
      <c r="A33" s="208" t="s">
        <v>82</v>
      </c>
      <c r="B33" s="209"/>
      <c r="C33" s="209">
        <v>1</v>
      </c>
      <c r="D33" s="209"/>
      <c r="E33" s="209">
        <v>2</v>
      </c>
      <c r="F33" s="209"/>
      <c r="G33" s="209">
        <v>21</v>
      </c>
      <c r="H33" s="209"/>
      <c r="I33" s="209"/>
      <c r="J33" s="209"/>
      <c r="K33" s="209"/>
      <c r="L33" s="209">
        <f t="shared" si="2"/>
        <v>24</v>
      </c>
    </row>
    <row r="34" spans="1:12" ht="12.75">
      <c r="A34" s="208" t="s">
        <v>83</v>
      </c>
      <c r="B34" s="209"/>
      <c r="C34" s="209"/>
      <c r="D34" s="209"/>
      <c r="E34" s="209"/>
      <c r="F34" s="209">
        <v>2</v>
      </c>
      <c r="G34" s="209"/>
      <c r="H34" s="209"/>
      <c r="I34" s="209"/>
      <c r="J34" s="209"/>
      <c r="K34" s="209"/>
      <c r="L34" s="209">
        <f t="shared" si="2"/>
        <v>2</v>
      </c>
    </row>
    <row r="35" spans="1:12" ht="12.75">
      <c r="A35" s="208" t="s">
        <v>84</v>
      </c>
      <c r="B35" s="209"/>
      <c r="C35" s="209">
        <v>2</v>
      </c>
      <c r="D35" s="209"/>
      <c r="E35" s="209"/>
      <c r="F35" s="209"/>
      <c r="G35" s="209"/>
      <c r="H35" s="209"/>
      <c r="I35" s="209">
        <v>2</v>
      </c>
      <c r="J35" s="209"/>
      <c r="K35" s="209"/>
      <c r="L35" s="209">
        <f t="shared" si="2"/>
        <v>4</v>
      </c>
    </row>
    <row r="36" spans="1:12" ht="12.75">
      <c r="A36" s="208" t="s">
        <v>85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>
        <v>6</v>
      </c>
      <c r="L36" s="209">
        <f t="shared" si="2"/>
        <v>6</v>
      </c>
    </row>
    <row r="37" spans="1:12" ht="12.75">
      <c r="A37" s="208" t="s">
        <v>86</v>
      </c>
      <c r="B37" s="209"/>
      <c r="C37" s="209"/>
      <c r="D37" s="209"/>
      <c r="E37" s="209"/>
      <c r="F37" s="209">
        <v>14</v>
      </c>
      <c r="G37" s="209"/>
      <c r="H37" s="209"/>
      <c r="I37" s="209"/>
      <c r="J37" s="209"/>
      <c r="K37" s="209"/>
      <c r="L37" s="209">
        <f t="shared" si="2"/>
        <v>14</v>
      </c>
    </row>
    <row r="38" spans="1:12" ht="12.75">
      <c r="A38" s="208" t="s">
        <v>87</v>
      </c>
      <c r="B38" s="209"/>
      <c r="C38" s="209">
        <v>1</v>
      </c>
      <c r="D38" s="209">
        <v>1</v>
      </c>
      <c r="E38" s="209"/>
      <c r="F38" s="209"/>
      <c r="G38" s="209"/>
      <c r="H38" s="209"/>
      <c r="I38" s="209"/>
      <c r="J38" s="209"/>
      <c r="K38" s="209"/>
      <c r="L38" s="209">
        <f t="shared" si="2"/>
        <v>2</v>
      </c>
    </row>
    <row r="39" spans="1:12" ht="12.75">
      <c r="A39" s="208" t="s">
        <v>88</v>
      </c>
      <c r="B39" s="209"/>
      <c r="C39" s="209">
        <v>1</v>
      </c>
      <c r="D39" s="209"/>
      <c r="E39" s="209"/>
      <c r="F39" s="209"/>
      <c r="G39" s="209"/>
      <c r="H39" s="209"/>
      <c r="I39" s="209"/>
      <c r="J39" s="209"/>
      <c r="K39" s="209"/>
      <c r="L39" s="209">
        <f t="shared" si="2"/>
        <v>1</v>
      </c>
    </row>
    <row r="40" spans="1:12" s="2" customFormat="1" ht="12.75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1:12" s="2" customFormat="1" ht="12.75">
      <c r="A41" s="130" t="s">
        <v>89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1:12" s="2" customFormat="1" ht="18">
      <c r="A42" s="45" t="s">
        <v>0</v>
      </c>
      <c r="B42"/>
      <c r="C42"/>
      <c r="D42"/>
      <c r="E42"/>
      <c r="F42"/>
      <c r="G42"/>
      <c r="H42"/>
      <c r="I42"/>
      <c r="J42"/>
      <c r="K42"/>
      <c r="L42"/>
    </row>
    <row r="43" spans="1:12" s="2" customFormat="1" ht="18">
      <c r="A43" s="45" t="s">
        <v>90</v>
      </c>
      <c r="B43"/>
      <c r="C43"/>
      <c r="D43"/>
      <c r="E43"/>
      <c r="F43"/>
      <c r="G43"/>
      <c r="H43"/>
      <c r="I43"/>
      <c r="J43"/>
      <c r="K43"/>
      <c r="L43"/>
    </row>
    <row r="44" spans="1:12" s="2" customFormat="1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s="2" customFormat="1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s="2" customFormat="1" ht="12.75">
      <c r="A46" s="200"/>
      <c r="B46" s="200" t="s">
        <v>31</v>
      </c>
      <c r="C46" s="200" t="s">
        <v>32</v>
      </c>
      <c r="D46" s="200" t="s">
        <v>32</v>
      </c>
      <c r="E46" s="200" t="s">
        <v>32</v>
      </c>
      <c r="F46" s="200" t="s">
        <v>32</v>
      </c>
      <c r="G46" s="200" t="s">
        <v>32</v>
      </c>
      <c r="H46" s="200" t="s">
        <v>33</v>
      </c>
      <c r="I46" s="201" t="s">
        <v>33</v>
      </c>
      <c r="J46" s="200" t="s">
        <v>34</v>
      </c>
      <c r="K46" s="201" t="s">
        <v>35</v>
      </c>
      <c r="L46" s="201"/>
    </row>
    <row r="47" spans="1:12" s="2" customFormat="1" ht="12.75">
      <c r="A47" s="202" t="s">
        <v>36</v>
      </c>
      <c r="B47" s="203" t="s">
        <v>37</v>
      </c>
      <c r="C47" s="203" t="s">
        <v>38</v>
      </c>
      <c r="D47" s="203" t="s">
        <v>39</v>
      </c>
      <c r="E47" s="203" t="s">
        <v>40</v>
      </c>
      <c r="F47" s="203" t="s">
        <v>41</v>
      </c>
      <c r="G47" s="203" t="s">
        <v>41</v>
      </c>
      <c r="H47" s="203" t="s">
        <v>40</v>
      </c>
      <c r="I47" s="204" t="s">
        <v>42</v>
      </c>
      <c r="J47" s="203" t="s">
        <v>43</v>
      </c>
      <c r="K47" s="204" t="s">
        <v>40</v>
      </c>
      <c r="L47" s="204" t="s">
        <v>44</v>
      </c>
    </row>
    <row r="48" spans="1:12" s="2" customFormat="1" ht="12.75">
      <c r="A48" s="203"/>
      <c r="B48" s="205"/>
      <c r="C48" s="203" t="s">
        <v>45</v>
      </c>
      <c r="D48" s="203" t="s">
        <v>46</v>
      </c>
      <c r="E48" s="203" t="s">
        <v>47</v>
      </c>
      <c r="F48" s="203" t="s">
        <v>48</v>
      </c>
      <c r="G48" s="203" t="s">
        <v>49</v>
      </c>
      <c r="H48" s="203" t="s">
        <v>50</v>
      </c>
      <c r="I48" s="204" t="s">
        <v>51</v>
      </c>
      <c r="J48" s="203" t="s">
        <v>52</v>
      </c>
      <c r="K48" s="204" t="s">
        <v>53</v>
      </c>
      <c r="L48" s="204"/>
    </row>
    <row r="49" spans="1:12" s="2" customFormat="1" ht="12.75">
      <c r="A49" s="206"/>
      <c r="B49" s="206"/>
      <c r="C49" s="206"/>
      <c r="D49" s="206" t="s">
        <v>54</v>
      </c>
      <c r="E49" s="206"/>
      <c r="F49" s="206" t="s">
        <v>55</v>
      </c>
      <c r="G49" s="206"/>
      <c r="H49" s="206" t="s">
        <v>56</v>
      </c>
      <c r="I49" s="207" t="s">
        <v>57</v>
      </c>
      <c r="J49" s="206"/>
      <c r="K49" s="207"/>
      <c r="L49" s="207"/>
    </row>
    <row r="50" spans="1:12" ht="12.75">
      <c r="A50" s="208" t="s">
        <v>91</v>
      </c>
      <c r="B50" s="209"/>
      <c r="C50" s="209"/>
      <c r="D50" s="209"/>
      <c r="E50" s="209"/>
      <c r="F50" s="209">
        <v>1</v>
      </c>
      <c r="G50" s="209"/>
      <c r="H50" s="209"/>
      <c r="I50" s="209"/>
      <c r="J50" s="209"/>
      <c r="K50" s="209"/>
      <c r="L50" s="209">
        <f aca="true" t="shared" si="3" ref="L50:L55">SUM(B50:K50)</f>
        <v>1</v>
      </c>
    </row>
    <row r="51" spans="1:12" ht="12.75">
      <c r="A51" s="208" t="s">
        <v>92</v>
      </c>
      <c r="B51" s="209"/>
      <c r="C51" s="209">
        <v>1</v>
      </c>
      <c r="D51" s="209"/>
      <c r="E51" s="209"/>
      <c r="F51" s="209"/>
      <c r="G51" s="209"/>
      <c r="H51" s="209"/>
      <c r="I51" s="209"/>
      <c r="J51" s="209"/>
      <c r="K51" s="209"/>
      <c r="L51" s="209">
        <f t="shared" si="3"/>
        <v>1</v>
      </c>
    </row>
    <row r="52" spans="1:12" ht="12.75">
      <c r="A52" s="208" t="s">
        <v>93</v>
      </c>
      <c r="B52" s="209"/>
      <c r="C52" s="209"/>
      <c r="D52" s="209"/>
      <c r="E52" s="209"/>
      <c r="F52" s="209">
        <v>1</v>
      </c>
      <c r="G52" s="209"/>
      <c r="H52" s="209"/>
      <c r="I52" s="209">
        <v>1</v>
      </c>
      <c r="J52" s="209"/>
      <c r="K52" s="209"/>
      <c r="L52" s="209">
        <f t="shared" si="3"/>
        <v>2</v>
      </c>
    </row>
    <row r="53" spans="1:12" ht="12.75">
      <c r="A53" s="208" t="s">
        <v>94</v>
      </c>
      <c r="B53" s="209"/>
      <c r="C53" s="209"/>
      <c r="D53" s="209"/>
      <c r="E53" s="209"/>
      <c r="F53" s="209">
        <v>1</v>
      </c>
      <c r="G53" s="209"/>
      <c r="H53" s="209"/>
      <c r="I53" s="209"/>
      <c r="J53" s="209"/>
      <c r="K53" s="209"/>
      <c r="L53" s="209">
        <f t="shared" si="3"/>
        <v>1</v>
      </c>
    </row>
    <row r="54" spans="1:12" ht="12.75">
      <c r="A54" s="210" t="s">
        <v>95</v>
      </c>
      <c r="B54" s="211"/>
      <c r="C54" s="211">
        <v>1</v>
      </c>
      <c r="D54" s="211">
        <v>2</v>
      </c>
      <c r="E54" s="211">
        <v>1</v>
      </c>
      <c r="F54" s="211">
        <v>6</v>
      </c>
      <c r="G54" s="211"/>
      <c r="H54" s="211"/>
      <c r="I54" s="211"/>
      <c r="J54" s="211"/>
      <c r="K54" s="211"/>
      <c r="L54" s="209">
        <f t="shared" si="3"/>
        <v>10</v>
      </c>
    </row>
    <row r="55" spans="1:12" ht="12.75">
      <c r="A55" s="208" t="s">
        <v>96</v>
      </c>
      <c r="B55" s="209"/>
      <c r="C55" s="209"/>
      <c r="D55" s="209"/>
      <c r="E55" s="209"/>
      <c r="F55" s="209">
        <v>30</v>
      </c>
      <c r="G55" s="209"/>
      <c r="H55" s="209"/>
      <c r="I55" s="209"/>
      <c r="J55" s="209"/>
      <c r="K55" s="209"/>
      <c r="L55" s="209">
        <f t="shared" si="3"/>
        <v>30</v>
      </c>
    </row>
    <row r="56" spans="1:12" ht="12.75">
      <c r="A56" s="208" t="s">
        <v>97</v>
      </c>
      <c r="B56" s="209">
        <v>2</v>
      </c>
      <c r="C56" s="209">
        <v>9</v>
      </c>
      <c r="D56" s="209">
        <v>6</v>
      </c>
      <c r="E56" s="209">
        <v>6</v>
      </c>
      <c r="F56" s="209">
        <v>7</v>
      </c>
      <c r="G56" s="209">
        <v>4</v>
      </c>
      <c r="H56" s="209">
        <v>1</v>
      </c>
      <c r="I56" s="209">
        <v>1</v>
      </c>
      <c r="J56" s="209"/>
      <c r="K56" s="209"/>
      <c r="L56" s="209">
        <f aca="true" t="shared" si="4" ref="L56:L64">SUM(B56:K56)</f>
        <v>36</v>
      </c>
    </row>
    <row r="57" spans="1:12" ht="12.75">
      <c r="A57" s="208" t="s">
        <v>98</v>
      </c>
      <c r="B57" s="209"/>
      <c r="C57" s="209">
        <v>2</v>
      </c>
      <c r="D57" s="209"/>
      <c r="E57" s="209">
        <v>1</v>
      </c>
      <c r="F57" s="209"/>
      <c r="G57" s="209"/>
      <c r="H57" s="209"/>
      <c r="I57" s="209"/>
      <c r="J57" s="209"/>
      <c r="K57" s="209">
        <v>1</v>
      </c>
      <c r="L57" s="209">
        <f t="shared" si="4"/>
        <v>4</v>
      </c>
    </row>
    <row r="58" spans="1:12" ht="12.75">
      <c r="A58" s="208" t="s">
        <v>99</v>
      </c>
      <c r="B58" s="209"/>
      <c r="C58" s="209">
        <v>1</v>
      </c>
      <c r="D58" s="209"/>
      <c r="E58" s="209">
        <v>1</v>
      </c>
      <c r="F58" s="209"/>
      <c r="G58" s="209"/>
      <c r="H58" s="209"/>
      <c r="I58" s="209"/>
      <c r="J58" s="209"/>
      <c r="K58" s="209"/>
      <c r="L58" s="209">
        <f t="shared" si="4"/>
        <v>2</v>
      </c>
    </row>
    <row r="59" spans="1:12" ht="12.75">
      <c r="A59" s="208" t="s">
        <v>100</v>
      </c>
      <c r="B59" s="209"/>
      <c r="C59" s="209">
        <v>9</v>
      </c>
      <c r="D59" s="209"/>
      <c r="E59" s="209">
        <v>1</v>
      </c>
      <c r="F59" s="209"/>
      <c r="G59" s="209"/>
      <c r="H59" s="209"/>
      <c r="I59" s="209"/>
      <c r="J59" s="209"/>
      <c r="K59" s="209"/>
      <c r="L59" s="209">
        <f t="shared" si="4"/>
        <v>10</v>
      </c>
    </row>
    <row r="60" spans="1:12" ht="12.75">
      <c r="A60" s="208" t="s">
        <v>101</v>
      </c>
      <c r="B60" s="209"/>
      <c r="C60" s="209"/>
      <c r="D60" s="209"/>
      <c r="E60" s="209"/>
      <c r="F60" s="209"/>
      <c r="G60" s="209"/>
      <c r="H60" s="209"/>
      <c r="I60" s="209"/>
      <c r="J60" s="209">
        <v>1</v>
      </c>
      <c r="K60" s="209"/>
      <c r="L60" s="209">
        <f t="shared" si="4"/>
        <v>1</v>
      </c>
    </row>
    <row r="61" spans="1:12" ht="12.75">
      <c r="A61" s="208" t="s">
        <v>102</v>
      </c>
      <c r="B61" s="209"/>
      <c r="C61" s="209">
        <v>16</v>
      </c>
      <c r="D61" s="209"/>
      <c r="E61" s="209"/>
      <c r="F61" s="209"/>
      <c r="G61" s="209"/>
      <c r="H61" s="209"/>
      <c r="I61" s="209"/>
      <c r="J61" s="209"/>
      <c r="K61" s="209"/>
      <c r="L61" s="209">
        <f t="shared" si="4"/>
        <v>16</v>
      </c>
    </row>
    <row r="62" spans="1:12" ht="12.75">
      <c r="A62" s="208" t="s">
        <v>103</v>
      </c>
      <c r="B62" s="209"/>
      <c r="C62" s="209"/>
      <c r="D62" s="209"/>
      <c r="E62" s="209"/>
      <c r="F62" s="209">
        <v>1</v>
      </c>
      <c r="G62" s="209"/>
      <c r="H62" s="209"/>
      <c r="I62" s="209"/>
      <c r="J62" s="209"/>
      <c r="K62" s="209"/>
      <c r="L62" s="209">
        <f t="shared" si="4"/>
        <v>1</v>
      </c>
    </row>
    <row r="63" spans="1:12" ht="12.75">
      <c r="A63" s="208" t="s">
        <v>104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>
        <v>9</v>
      </c>
      <c r="L63" s="209">
        <f t="shared" si="4"/>
        <v>9</v>
      </c>
    </row>
    <row r="64" spans="1:12" ht="12.75">
      <c r="A64" s="208" t="s">
        <v>105</v>
      </c>
      <c r="B64" s="209"/>
      <c r="C64" s="209"/>
      <c r="D64" s="209"/>
      <c r="E64" s="209"/>
      <c r="F64" s="209"/>
      <c r="G64" s="209"/>
      <c r="H64" s="209">
        <v>17</v>
      </c>
      <c r="I64" s="209"/>
      <c r="J64" s="209"/>
      <c r="K64" s="209"/>
      <c r="L64" s="209">
        <f t="shared" si="4"/>
        <v>17</v>
      </c>
    </row>
    <row r="65" spans="1:12" ht="12.75">
      <c r="A65" s="208" t="s">
        <v>44</v>
      </c>
      <c r="B65" s="209">
        <v>4</v>
      </c>
      <c r="C65" s="209">
        <f>2+76+36+9+58+77+18+20+23</f>
        <v>319</v>
      </c>
      <c r="D65" s="209">
        <f>3+7+5+6+13+5+5</f>
        <v>44</v>
      </c>
      <c r="E65" s="209">
        <f>3+97+94+4+16+14</f>
        <v>228</v>
      </c>
      <c r="F65" s="209">
        <f>2+21+13+53</f>
        <v>89</v>
      </c>
      <c r="G65" s="209">
        <f>2+2+26+5</f>
        <v>35</v>
      </c>
      <c r="H65" s="209">
        <v>37</v>
      </c>
      <c r="I65" s="209">
        <v>7</v>
      </c>
      <c r="J65" s="209">
        <v>20</v>
      </c>
      <c r="K65" s="209">
        <v>26</v>
      </c>
      <c r="L65" s="209">
        <f>SUM(B65:K65)</f>
        <v>809</v>
      </c>
    </row>
    <row r="66" ht="12.75">
      <c r="A66" s="214"/>
    </row>
    <row r="67" spans="1:5" ht="12.75">
      <c r="A67" s="130" t="s">
        <v>89</v>
      </c>
      <c r="B67" s="109"/>
      <c r="C67" s="109"/>
      <c r="D67" s="109"/>
      <c r="E67" s="109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150" verticalDpi="1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5" width="13.7109375" style="0" customWidth="1"/>
    <col min="6" max="6" width="14.7109375" style="0" customWidth="1"/>
    <col min="7" max="8" width="13.7109375" style="0" customWidth="1"/>
  </cols>
  <sheetData>
    <row r="1" ht="18">
      <c r="A1" s="45" t="s">
        <v>0</v>
      </c>
    </row>
    <row r="2" ht="18">
      <c r="A2" s="45" t="s">
        <v>106</v>
      </c>
    </row>
    <row r="5" spans="1:8" ht="12.75">
      <c r="A5" s="162"/>
      <c r="B5" s="163" t="s">
        <v>107</v>
      </c>
      <c r="C5" s="163"/>
      <c r="D5" s="163"/>
      <c r="E5" s="163"/>
      <c r="F5" s="163"/>
      <c r="G5" s="163"/>
      <c r="H5" s="164"/>
    </row>
    <row r="6" spans="1:8" ht="12.75">
      <c r="A6" s="40"/>
      <c r="B6" s="165" t="s">
        <v>32</v>
      </c>
      <c r="C6" s="165" t="s">
        <v>32</v>
      </c>
      <c r="D6" s="165" t="s">
        <v>32</v>
      </c>
      <c r="E6" s="165" t="s">
        <v>32</v>
      </c>
      <c r="F6" s="165" t="s">
        <v>32</v>
      </c>
      <c r="G6" s="165" t="s">
        <v>108</v>
      </c>
      <c r="H6" s="165"/>
    </row>
    <row r="7" spans="1:8" ht="12.75">
      <c r="A7" s="40" t="s">
        <v>109</v>
      </c>
      <c r="B7" s="165" t="s">
        <v>38</v>
      </c>
      <c r="C7" s="165" t="s">
        <v>40</v>
      </c>
      <c r="D7" s="165" t="s">
        <v>41</v>
      </c>
      <c r="E7" s="165" t="s">
        <v>41</v>
      </c>
      <c r="F7" s="165" t="s">
        <v>39</v>
      </c>
      <c r="G7" s="165" t="s">
        <v>110</v>
      </c>
      <c r="H7" s="165" t="s">
        <v>44</v>
      </c>
    </row>
    <row r="8" spans="1:8" ht="12.75">
      <c r="A8" s="40"/>
      <c r="B8" s="165" t="s">
        <v>45</v>
      </c>
      <c r="C8" s="165" t="s">
        <v>47</v>
      </c>
      <c r="D8" s="165" t="s">
        <v>48</v>
      </c>
      <c r="E8" s="165" t="s">
        <v>49</v>
      </c>
      <c r="F8" s="165" t="s">
        <v>46</v>
      </c>
      <c r="G8" s="165" t="s">
        <v>111</v>
      </c>
      <c r="H8" s="165"/>
    </row>
    <row r="9" spans="1:8" ht="12.75">
      <c r="A9" s="166"/>
      <c r="B9" s="67"/>
      <c r="C9" s="67"/>
      <c r="D9" s="67" t="s">
        <v>55</v>
      </c>
      <c r="E9" s="67"/>
      <c r="F9" s="67" t="s">
        <v>54</v>
      </c>
      <c r="G9" s="67" t="s">
        <v>37</v>
      </c>
      <c r="H9" s="67"/>
    </row>
    <row r="10" spans="1:8" ht="12.75">
      <c r="A10" s="167" t="s">
        <v>112</v>
      </c>
      <c r="B10" s="67">
        <v>31</v>
      </c>
      <c r="C10" s="67">
        <v>9</v>
      </c>
      <c r="D10" s="67"/>
      <c r="E10" s="67">
        <v>4</v>
      </c>
      <c r="F10" s="67"/>
      <c r="G10" s="67"/>
      <c r="H10" s="67">
        <f aca="true" t="shared" si="0" ref="H10:H25">SUM(B10:G10)</f>
        <v>44</v>
      </c>
    </row>
    <row r="11" spans="1:8" ht="12.75">
      <c r="A11" s="167" t="s">
        <v>113</v>
      </c>
      <c r="B11" s="67">
        <v>105</v>
      </c>
      <c r="C11" s="67">
        <v>57</v>
      </c>
      <c r="D11" s="67"/>
      <c r="E11" s="67"/>
      <c r="F11" s="67"/>
      <c r="G11" s="67"/>
      <c r="H11" s="67">
        <f t="shared" si="0"/>
        <v>162</v>
      </c>
    </row>
    <row r="12" spans="1:8" ht="12.75">
      <c r="A12" s="167" t="s">
        <v>114</v>
      </c>
      <c r="B12" s="67">
        <v>35</v>
      </c>
      <c r="C12" s="67">
        <v>68</v>
      </c>
      <c r="D12" s="67"/>
      <c r="E12" s="67"/>
      <c r="F12" s="67">
        <v>6</v>
      </c>
      <c r="G12" s="67"/>
      <c r="H12" s="67">
        <f t="shared" si="0"/>
        <v>109</v>
      </c>
    </row>
    <row r="13" spans="1:8" ht="12.75">
      <c r="A13" s="168" t="s">
        <v>115</v>
      </c>
      <c r="B13" s="67"/>
      <c r="C13" s="67"/>
      <c r="D13" s="67">
        <v>13</v>
      </c>
      <c r="E13" s="67"/>
      <c r="F13" s="67"/>
      <c r="G13" s="67"/>
      <c r="H13" s="67">
        <f t="shared" si="0"/>
        <v>13</v>
      </c>
    </row>
    <row r="14" spans="1:8" s="170" customFormat="1" ht="12.75" customHeight="1">
      <c r="A14" s="169" t="s">
        <v>116</v>
      </c>
      <c r="B14" s="67"/>
      <c r="C14" s="67"/>
      <c r="D14" s="67">
        <v>1</v>
      </c>
      <c r="E14" s="67"/>
      <c r="F14" s="67"/>
      <c r="G14" s="67"/>
      <c r="H14" s="67">
        <f t="shared" si="0"/>
        <v>1</v>
      </c>
    </row>
    <row r="15" spans="1:8" s="170" customFormat="1" ht="12.75" customHeight="1">
      <c r="A15" s="169" t="s">
        <v>117</v>
      </c>
      <c r="B15" s="67"/>
      <c r="C15" s="67"/>
      <c r="D15" s="67">
        <v>1</v>
      </c>
      <c r="E15" s="67"/>
      <c r="F15" s="67"/>
      <c r="G15" s="67"/>
      <c r="H15" s="67">
        <f t="shared" si="0"/>
        <v>1</v>
      </c>
    </row>
    <row r="16" spans="1:8" s="170" customFormat="1" ht="12.75" customHeight="1">
      <c r="A16" s="169" t="s">
        <v>118</v>
      </c>
      <c r="B16" s="67">
        <v>5</v>
      </c>
      <c r="C16" s="67"/>
      <c r="D16" s="67"/>
      <c r="E16" s="67">
        <v>1</v>
      </c>
      <c r="F16" s="67"/>
      <c r="G16" s="67"/>
      <c r="H16" s="67">
        <f t="shared" si="0"/>
        <v>6</v>
      </c>
    </row>
    <row r="17" spans="1:8" s="170" customFormat="1" ht="12.75" customHeight="1">
      <c r="A17" s="169" t="s">
        <v>119</v>
      </c>
      <c r="B17" s="67">
        <v>1</v>
      </c>
      <c r="C17" s="67"/>
      <c r="D17" s="67"/>
      <c r="E17" s="67"/>
      <c r="F17" s="67"/>
      <c r="G17" s="67"/>
      <c r="H17" s="67">
        <f t="shared" si="0"/>
        <v>1</v>
      </c>
    </row>
    <row r="18" spans="1:8" s="170" customFormat="1" ht="12.75" customHeight="1">
      <c r="A18" s="169" t="s">
        <v>120</v>
      </c>
      <c r="B18" s="67">
        <v>4</v>
      </c>
      <c r="C18" s="67"/>
      <c r="D18" s="67"/>
      <c r="E18" s="67"/>
      <c r="F18" s="67"/>
      <c r="G18" s="67"/>
      <c r="H18" s="67">
        <f t="shared" si="0"/>
        <v>4</v>
      </c>
    </row>
    <row r="19" spans="1:8" s="170" customFormat="1" ht="12.75" customHeight="1">
      <c r="A19" s="169" t="s">
        <v>121</v>
      </c>
      <c r="B19" s="67"/>
      <c r="C19" s="67"/>
      <c r="D19" s="67"/>
      <c r="E19" s="67">
        <v>4</v>
      </c>
      <c r="F19" s="67"/>
      <c r="G19" s="67"/>
      <c r="H19" s="67">
        <f t="shared" si="0"/>
        <v>4</v>
      </c>
    </row>
    <row r="20" spans="1:8" s="170" customFormat="1" ht="12.75" customHeight="1">
      <c r="A20" s="169" t="s">
        <v>122</v>
      </c>
      <c r="B20" s="67"/>
      <c r="C20" s="67"/>
      <c r="D20" s="67">
        <v>1</v>
      </c>
      <c r="E20" s="67"/>
      <c r="F20" s="67"/>
      <c r="G20" s="67"/>
      <c r="H20" s="67">
        <f t="shared" si="0"/>
        <v>1</v>
      </c>
    </row>
    <row r="21" spans="1:8" ht="12.75">
      <c r="A21" s="171" t="s">
        <v>123</v>
      </c>
      <c r="B21" s="67"/>
      <c r="C21" s="67"/>
      <c r="D21" s="67">
        <v>1</v>
      </c>
      <c r="E21" s="67"/>
      <c r="F21" s="67"/>
      <c r="G21" s="67"/>
      <c r="H21" s="67">
        <f t="shared" si="0"/>
        <v>1</v>
      </c>
    </row>
    <row r="22" spans="1:8" ht="12.75">
      <c r="A22" s="168" t="s">
        <v>124</v>
      </c>
      <c r="B22" s="67"/>
      <c r="C22" s="67">
        <v>1</v>
      </c>
      <c r="D22" s="67">
        <v>3</v>
      </c>
      <c r="E22" s="67"/>
      <c r="F22" s="67">
        <v>1</v>
      </c>
      <c r="G22" s="67"/>
      <c r="H22" s="67">
        <f t="shared" si="0"/>
        <v>5</v>
      </c>
    </row>
    <row r="23" spans="1:8" ht="12.75">
      <c r="A23" s="168" t="s">
        <v>125</v>
      </c>
      <c r="B23" s="67"/>
      <c r="C23" s="67"/>
      <c r="D23" s="67">
        <v>6</v>
      </c>
      <c r="E23" s="67"/>
      <c r="F23" s="67"/>
      <c r="G23" s="67"/>
      <c r="H23" s="67">
        <f t="shared" si="0"/>
        <v>6</v>
      </c>
    </row>
    <row r="24" spans="1:8" ht="12.75">
      <c r="A24" s="168" t="s">
        <v>126</v>
      </c>
      <c r="B24" s="67">
        <v>1</v>
      </c>
      <c r="C24" s="67"/>
      <c r="D24" s="67">
        <v>1</v>
      </c>
      <c r="E24" s="67"/>
      <c r="F24" s="67"/>
      <c r="G24" s="67"/>
      <c r="H24" s="67">
        <f t="shared" si="0"/>
        <v>2</v>
      </c>
    </row>
    <row r="25" spans="1:8" ht="12.75">
      <c r="A25" s="168" t="s">
        <v>127</v>
      </c>
      <c r="B25" s="67"/>
      <c r="C25" s="67"/>
      <c r="D25" s="67">
        <v>2</v>
      </c>
      <c r="E25" s="67"/>
      <c r="F25" s="67"/>
      <c r="G25" s="67"/>
      <c r="H25" s="67">
        <f t="shared" si="0"/>
        <v>2</v>
      </c>
    </row>
    <row r="26" spans="1:8" ht="12.75">
      <c r="A26" s="167" t="s">
        <v>128</v>
      </c>
      <c r="B26" s="67">
        <v>3</v>
      </c>
      <c r="C26" s="67">
        <v>1</v>
      </c>
      <c r="D26" s="67">
        <v>1</v>
      </c>
      <c r="E26" s="67"/>
      <c r="F26" s="67"/>
      <c r="G26" s="67"/>
      <c r="H26" s="67">
        <f aca="true" t="shared" si="1" ref="H26:H32">SUM(B26:G26)</f>
        <v>5</v>
      </c>
    </row>
    <row r="27" spans="1:8" ht="12.75">
      <c r="A27" s="167" t="s">
        <v>129</v>
      </c>
      <c r="B27" s="67">
        <v>9</v>
      </c>
      <c r="C27" s="67">
        <v>8</v>
      </c>
      <c r="D27" s="67">
        <v>15</v>
      </c>
      <c r="E27" s="67">
        <v>6</v>
      </c>
      <c r="F27" s="67">
        <v>5</v>
      </c>
      <c r="G27" s="67">
        <v>8</v>
      </c>
      <c r="H27" s="67">
        <f t="shared" si="1"/>
        <v>51</v>
      </c>
    </row>
    <row r="28" spans="1:8" ht="12.75">
      <c r="A28" s="167" t="s">
        <v>130</v>
      </c>
      <c r="B28" s="67">
        <v>1</v>
      </c>
      <c r="C28" s="67">
        <v>5</v>
      </c>
      <c r="D28" s="67">
        <v>5</v>
      </c>
      <c r="E28" s="67">
        <v>1</v>
      </c>
      <c r="F28" s="67">
        <v>1</v>
      </c>
      <c r="G28" s="67">
        <v>3</v>
      </c>
      <c r="H28" s="67">
        <f t="shared" si="1"/>
        <v>16</v>
      </c>
    </row>
    <row r="29" spans="1:8" ht="12.75">
      <c r="A29" s="167" t="s">
        <v>131</v>
      </c>
      <c r="B29" s="67"/>
      <c r="C29" s="67"/>
      <c r="D29" s="67">
        <v>3</v>
      </c>
      <c r="E29" s="67"/>
      <c r="F29" s="67"/>
      <c r="G29" s="67"/>
      <c r="H29" s="67">
        <f t="shared" si="1"/>
        <v>3</v>
      </c>
    </row>
    <row r="30" spans="1:8" ht="12.75">
      <c r="A30" s="167" t="s">
        <v>132</v>
      </c>
      <c r="B30" s="67"/>
      <c r="C30" s="67"/>
      <c r="D30" s="67">
        <v>1</v>
      </c>
      <c r="E30" s="67"/>
      <c r="F30" s="67"/>
      <c r="G30" s="67"/>
      <c r="H30" s="67">
        <f t="shared" si="1"/>
        <v>1</v>
      </c>
    </row>
    <row r="31" spans="1:8" ht="12.75">
      <c r="A31" s="167" t="s">
        <v>133</v>
      </c>
      <c r="B31" s="67"/>
      <c r="C31" s="67"/>
      <c r="D31" s="67"/>
      <c r="E31" s="67">
        <v>1</v>
      </c>
      <c r="F31" s="67"/>
      <c r="G31" s="67"/>
      <c r="H31" s="67">
        <f t="shared" si="1"/>
        <v>1</v>
      </c>
    </row>
    <row r="32" spans="1:8" ht="12.75">
      <c r="A32" s="167" t="s">
        <v>134</v>
      </c>
      <c r="B32" s="67"/>
      <c r="C32" s="67"/>
      <c r="D32" s="67"/>
      <c r="E32" s="67"/>
      <c r="F32" s="67">
        <v>1</v>
      </c>
      <c r="G32" s="67"/>
      <c r="H32" s="67">
        <f t="shared" si="1"/>
        <v>1</v>
      </c>
    </row>
    <row r="34" ht="12.75">
      <c r="A34" s="108" t="s">
        <v>135</v>
      </c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150" verticalDpi="1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115" zoomScaleNormal="115" zoomScalePageLayoutView="0" workbookViewId="0" topLeftCell="A28">
      <pane xSplit="1" topLeftCell="B1" activePane="topRight" state="frozen"/>
      <selection pane="topLeft" activeCell="A1" sqref="A1"/>
      <selection pane="topRight" activeCell="B24" sqref="B24"/>
    </sheetView>
  </sheetViews>
  <sheetFormatPr defaultColWidth="6.7109375" defaultRowHeight="12.75"/>
  <cols>
    <col min="1" max="1" width="27.421875" style="126" customWidth="1"/>
    <col min="2" max="2" width="13.8515625" style="126" customWidth="1"/>
    <col min="3" max="13" width="7.421875" style="126" customWidth="1"/>
    <col min="14" max="14" width="8.57421875" style="126" customWidth="1"/>
    <col min="15" max="15" width="8.421875" style="126" customWidth="1"/>
    <col min="16" max="16" width="9.57421875" style="126" customWidth="1"/>
    <col min="17" max="16384" width="6.7109375" style="126" customWidth="1"/>
  </cols>
  <sheetData>
    <row r="1" spans="1:14" ht="18" customHeight="1">
      <c r="A1" s="219" t="s">
        <v>384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2.75" customHeight="1">
      <c r="A3" s="127"/>
      <c r="B3" s="215"/>
      <c r="C3" s="215"/>
      <c r="D3" s="215"/>
      <c r="E3" s="216"/>
      <c r="F3" s="215"/>
      <c r="G3" s="216"/>
      <c r="H3" s="216"/>
      <c r="I3" s="215"/>
      <c r="J3" s="216"/>
      <c r="K3" s="216"/>
      <c r="L3" s="216"/>
      <c r="M3" s="216"/>
      <c r="N3" s="216"/>
    </row>
    <row r="4" spans="1:14" ht="22.5" customHeight="1">
      <c r="A4" s="221" t="s">
        <v>137</v>
      </c>
      <c r="B4" s="222" t="s">
        <v>138</v>
      </c>
      <c r="C4" s="222" t="s">
        <v>139</v>
      </c>
      <c r="D4" s="222" t="s">
        <v>140</v>
      </c>
      <c r="E4" s="222" t="s">
        <v>141</v>
      </c>
      <c r="F4" s="222" t="s">
        <v>142</v>
      </c>
      <c r="G4" s="222" t="s">
        <v>143</v>
      </c>
      <c r="H4" s="222" t="s">
        <v>144</v>
      </c>
      <c r="I4" s="222" t="s">
        <v>145</v>
      </c>
      <c r="J4" s="222" t="s">
        <v>146</v>
      </c>
      <c r="K4" s="222" t="s">
        <v>147</v>
      </c>
      <c r="L4" s="222" t="s">
        <v>148</v>
      </c>
      <c r="M4" s="222" t="s">
        <v>149</v>
      </c>
      <c r="N4" s="222" t="s">
        <v>44</v>
      </c>
    </row>
    <row r="5" spans="1:14" ht="12.75" customHeight="1">
      <c r="A5" s="223" t="s">
        <v>339</v>
      </c>
      <c r="B5" s="224">
        <v>118</v>
      </c>
      <c r="C5" s="224">
        <v>143</v>
      </c>
      <c r="D5" s="224">
        <v>118</v>
      </c>
      <c r="E5" s="224">
        <v>160</v>
      </c>
      <c r="F5" s="224">
        <v>167</v>
      </c>
      <c r="G5" s="224">
        <v>162</v>
      </c>
      <c r="H5" s="224">
        <v>113</v>
      </c>
      <c r="I5" s="224">
        <v>187</v>
      </c>
      <c r="J5" s="224">
        <v>121</v>
      </c>
      <c r="K5" s="224">
        <v>205</v>
      </c>
      <c r="L5" s="224">
        <v>202</v>
      </c>
      <c r="M5" s="224">
        <v>140</v>
      </c>
      <c r="N5" s="225">
        <v>1836</v>
      </c>
    </row>
    <row r="6" spans="1:14" ht="12.75" customHeight="1">
      <c r="A6" s="226" t="s">
        <v>340</v>
      </c>
      <c r="B6" s="224">
        <v>110</v>
      </c>
      <c r="C6" s="224">
        <v>94</v>
      </c>
      <c r="D6" s="224">
        <v>131</v>
      </c>
      <c r="E6" s="224">
        <v>135</v>
      </c>
      <c r="F6" s="224">
        <v>140</v>
      </c>
      <c r="G6" s="224">
        <v>143</v>
      </c>
      <c r="H6" s="224">
        <v>147</v>
      </c>
      <c r="I6" s="224">
        <v>159</v>
      </c>
      <c r="J6" s="224">
        <v>149</v>
      </c>
      <c r="K6" s="224">
        <v>145</v>
      </c>
      <c r="L6" s="224">
        <v>113</v>
      </c>
      <c r="M6" s="224">
        <v>123</v>
      </c>
      <c r="N6" s="225">
        <v>1589</v>
      </c>
    </row>
    <row r="7" spans="1:14" ht="12.75" customHeight="1">
      <c r="A7" s="226" t="s">
        <v>378</v>
      </c>
      <c r="B7" s="224">
        <v>53</v>
      </c>
      <c r="C7" s="224">
        <v>62</v>
      </c>
      <c r="D7" s="224">
        <v>55</v>
      </c>
      <c r="E7" s="224">
        <v>64</v>
      </c>
      <c r="F7" s="224">
        <v>106</v>
      </c>
      <c r="G7" s="224">
        <v>80</v>
      </c>
      <c r="H7" s="224">
        <v>53</v>
      </c>
      <c r="I7" s="224">
        <v>93</v>
      </c>
      <c r="J7" s="224">
        <v>61</v>
      </c>
      <c r="K7" s="224">
        <v>86</v>
      </c>
      <c r="L7" s="224">
        <v>73</v>
      </c>
      <c r="M7" s="224">
        <v>60</v>
      </c>
      <c r="N7" s="225">
        <v>846</v>
      </c>
    </row>
    <row r="8" spans="1:14" ht="12.75" customHeight="1">
      <c r="A8" s="226" t="s">
        <v>373</v>
      </c>
      <c r="B8" s="224">
        <v>194</v>
      </c>
      <c r="C8" s="224">
        <v>193</v>
      </c>
      <c r="D8" s="224">
        <v>230</v>
      </c>
      <c r="E8" s="224">
        <v>210</v>
      </c>
      <c r="F8" s="224">
        <v>257</v>
      </c>
      <c r="G8" s="224">
        <v>258</v>
      </c>
      <c r="H8" s="224">
        <v>278</v>
      </c>
      <c r="I8" s="224">
        <v>194</v>
      </c>
      <c r="J8" s="224">
        <v>180</v>
      </c>
      <c r="K8" s="224">
        <v>258</v>
      </c>
      <c r="L8" s="224">
        <v>194</v>
      </c>
      <c r="M8" s="224">
        <v>145</v>
      </c>
      <c r="N8" s="225">
        <v>2591</v>
      </c>
    </row>
    <row r="9" spans="1:14" ht="12.75" customHeight="1">
      <c r="A9" s="226" t="s">
        <v>342</v>
      </c>
      <c r="B9" s="224">
        <v>66</v>
      </c>
      <c r="C9" s="224">
        <v>82</v>
      </c>
      <c r="D9" s="224">
        <v>71</v>
      </c>
      <c r="E9" s="224">
        <v>43</v>
      </c>
      <c r="F9" s="224">
        <v>80</v>
      </c>
      <c r="G9" s="224">
        <v>97</v>
      </c>
      <c r="H9" s="224">
        <v>28</v>
      </c>
      <c r="I9" s="224">
        <v>85</v>
      </c>
      <c r="J9" s="224">
        <v>86</v>
      </c>
      <c r="K9" s="224">
        <v>85</v>
      </c>
      <c r="L9" s="224">
        <v>82</v>
      </c>
      <c r="M9" s="224">
        <v>55</v>
      </c>
      <c r="N9" s="225">
        <v>860</v>
      </c>
    </row>
    <row r="10" spans="1:14" ht="12.75" customHeight="1">
      <c r="A10" s="226" t="s">
        <v>343</v>
      </c>
      <c r="B10" s="224">
        <v>78</v>
      </c>
      <c r="C10" s="224">
        <v>87</v>
      </c>
      <c r="D10" s="224">
        <v>94</v>
      </c>
      <c r="E10" s="224">
        <v>96</v>
      </c>
      <c r="F10" s="224">
        <v>101</v>
      </c>
      <c r="G10" s="224">
        <v>89</v>
      </c>
      <c r="H10" s="224">
        <v>92</v>
      </c>
      <c r="I10" s="224">
        <v>92</v>
      </c>
      <c r="J10" s="224">
        <v>79</v>
      </c>
      <c r="K10" s="224">
        <v>70</v>
      </c>
      <c r="L10" s="224">
        <v>82</v>
      </c>
      <c r="M10" s="224">
        <v>66</v>
      </c>
      <c r="N10" s="225">
        <v>1026</v>
      </c>
    </row>
    <row r="11" spans="1:14" ht="12.75" customHeight="1">
      <c r="A11" s="227" t="s">
        <v>363</v>
      </c>
      <c r="B11" s="224">
        <v>311</v>
      </c>
      <c r="C11" s="224">
        <v>353</v>
      </c>
      <c r="D11" s="224">
        <v>307</v>
      </c>
      <c r="E11" s="224">
        <v>289</v>
      </c>
      <c r="F11" s="224">
        <v>374</v>
      </c>
      <c r="G11" s="224">
        <v>404</v>
      </c>
      <c r="H11" s="224">
        <v>367</v>
      </c>
      <c r="I11" s="224">
        <v>364</v>
      </c>
      <c r="J11" s="224">
        <v>370</v>
      </c>
      <c r="K11" s="224">
        <v>366</v>
      </c>
      <c r="L11" s="224">
        <v>367</v>
      </c>
      <c r="M11" s="224">
        <v>344</v>
      </c>
      <c r="N11" s="228">
        <v>4216</v>
      </c>
    </row>
    <row r="12" spans="1:14" ht="12.75" customHeight="1">
      <c r="A12" s="226" t="s">
        <v>344</v>
      </c>
      <c r="B12" s="224">
        <v>407</v>
      </c>
      <c r="C12" s="224">
        <v>311</v>
      </c>
      <c r="D12" s="224">
        <v>363</v>
      </c>
      <c r="E12" s="224">
        <v>310</v>
      </c>
      <c r="F12" s="224">
        <v>354</v>
      </c>
      <c r="G12" s="224">
        <v>402</v>
      </c>
      <c r="H12" s="224">
        <v>367</v>
      </c>
      <c r="I12" s="224">
        <v>549</v>
      </c>
      <c r="J12" s="224">
        <v>378</v>
      </c>
      <c r="K12" s="224">
        <v>381</v>
      </c>
      <c r="L12" s="224">
        <v>361</v>
      </c>
      <c r="M12" s="224">
        <v>261</v>
      </c>
      <c r="N12" s="225">
        <v>4444</v>
      </c>
    </row>
    <row r="13" spans="1:14" ht="12.75" customHeight="1">
      <c r="A13" s="226" t="s">
        <v>345</v>
      </c>
      <c r="B13" s="224">
        <v>208</v>
      </c>
      <c r="C13" s="224">
        <v>266</v>
      </c>
      <c r="D13" s="224">
        <v>266</v>
      </c>
      <c r="E13" s="224">
        <v>193</v>
      </c>
      <c r="F13" s="224">
        <v>319</v>
      </c>
      <c r="G13" s="224">
        <v>303</v>
      </c>
      <c r="H13" s="224">
        <v>336</v>
      </c>
      <c r="I13" s="224">
        <v>370</v>
      </c>
      <c r="J13" s="224">
        <v>325</v>
      </c>
      <c r="K13" s="224">
        <v>351</v>
      </c>
      <c r="L13" s="224">
        <v>297</v>
      </c>
      <c r="M13" s="224">
        <v>326</v>
      </c>
      <c r="N13" s="225">
        <v>3560</v>
      </c>
    </row>
    <row r="14" spans="1:14" ht="12.75" customHeight="1">
      <c r="A14" s="226" t="s">
        <v>346</v>
      </c>
      <c r="B14" s="224">
        <v>31</v>
      </c>
      <c r="C14" s="224">
        <v>24</v>
      </c>
      <c r="D14" s="224">
        <v>35</v>
      </c>
      <c r="E14" s="224">
        <v>29</v>
      </c>
      <c r="F14" s="224">
        <v>26</v>
      </c>
      <c r="G14" s="224">
        <v>41</v>
      </c>
      <c r="H14" s="224">
        <v>24</v>
      </c>
      <c r="I14" s="224">
        <v>34</v>
      </c>
      <c r="J14" s="224">
        <v>19</v>
      </c>
      <c r="K14" s="224">
        <v>26</v>
      </c>
      <c r="L14" s="224">
        <v>45</v>
      </c>
      <c r="M14" s="224">
        <v>34</v>
      </c>
      <c r="N14" s="225">
        <v>368</v>
      </c>
    </row>
    <row r="15" spans="1:14" ht="12.75" customHeight="1">
      <c r="A15" s="226" t="s">
        <v>347</v>
      </c>
      <c r="B15" s="224">
        <v>1531</v>
      </c>
      <c r="C15" s="224">
        <v>1705</v>
      </c>
      <c r="D15" s="224">
        <v>1999</v>
      </c>
      <c r="E15" s="224">
        <v>1667</v>
      </c>
      <c r="F15" s="224">
        <v>1876</v>
      </c>
      <c r="G15" s="224">
        <v>1931</v>
      </c>
      <c r="H15" s="224">
        <v>1794</v>
      </c>
      <c r="I15" s="224">
        <v>1984</v>
      </c>
      <c r="J15" s="224">
        <v>1769</v>
      </c>
      <c r="K15" s="224">
        <v>1854</v>
      </c>
      <c r="L15" s="224">
        <v>1723</v>
      </c>
      <c r="M15" s="224">
        <v>1553</v>
      </c>
      <c r="N15" s="225">
        <v>21386</v>
      </c>
    </row>
    <row r="16" spans="1:14" ht="12.75" customHeight="1">
      <c r="A16" s="226" t="s">
        <v>348</v>
      </c>
      <c r="B16" s="224">
        <v>68</v>
      </c>
      <c r="C16" s="224">
        <v>50</v>
      </c>
      <c r="D16" s="224">
        <v>66</v>
      </c>
      <c r="E16" s="224">
        <v>60</v>
      </c>
      <c r="F16" s="224">
        <v>93</v>
      </c>
      <c r="G16" s="224">
        <v>95</v>
      </c>
      <c r="H16" s="224">
        <v>104</v>
      </c>
      <c r="I16" s="224">
        <v>100</v>
      </c>
      <c r="J16" s="224">
        <v>108</v>
      </c>
      <c r="K16" s="224">
        <v>31</v>
      </c>
      <c r="L16" s="224">
        <v>85</v>
      </c>
      <c r="M16" s="224">
        <v>101</v>
      </c>
      <c r="N16" s="225">
        <v>961</v>
      </c>
    </row>
    <row r="17" spans="1:14" ht="12.75" customHeight="1">
      <c r="A17" s="226" t="s">
        <v>349</v>
      </c>
      <c r="B17" s="224">
        <v>474</v>
      </c>
      <c r="C17" s="224">
        <v>633</v>
      </c>
      <c r="D17" s="224">
        <v>536</v>
      </c>
      <c r="E17" s="224">
        <v>755</v>
      </c>
      <c r="F17" s="224">
        <v>872</v>
      </c>
      <c r="G17" s="224">
        <v>916</v>
      </c>
      <c r="H17" s="224">
        <v>912</v>
      </c>
      <c r="I17" s="224">
        <v>818</v>
      </c>
      <c r="J17" s="224">
        <v>769</v>
      </c>
      <c r="K17" s="224">
        <v>798</v>
      </c>
      <c r="L17" s="224">
        <v>810</v>
      </c>
      <c r="M17" s="224">
        <v>419</v>
      </c>
      <c r="N17" s="225">
        <v>8712</v>
      </c>
    </row>
    <row r="18" spans="1:14" ht="12.75" customHeight="1">
      <c r="A18" s="226" t="s">
        <v>350</v>
      </c>
      <c r="B18" s="224">
        <v>427</v>
      </c>
      <c r="C18" s="224">
        <v>490</v>
      </c>
      <c r="D18" s="224">
        <v>458</v>
      </c>
      <c r="E18" s="224">
        <v>381</v>
      </c>
      <c r="F18" s="224">
        <v>473</v>
      </c>
      <c r="G18" s="224">
        <v>562</v>
      </c>
      <c r="H18" s="224">
        <v>590</v>
      </c>
      <c r="I18" s="224">
        <v>560</v>
      </c>
      <c r="J18" s="224">
        <v>471</v>
      </c>
      <c r="K18" s="224">
        <v>539</v>
      </c>
      <c r="L18" s="224">
        <v>429</v>
      </c>
      <c r="M18" s="224">
        <v>508</v>
      </c>
      <c r="N18" s="225">
        <v>5888</v>
      </c>
    </row>
    <row r="19" spans="1:14" ht="12.75" customHeight="1">
      <c r="A19" s="226" t="s">
        <v>377</v>
      </c>
      <c r="B19" s="224">
        <v>820</v>
      </c>
      <c r="C19" s="224">
        <v>602</v>
      </c>
      <c r="D19" s="224">
        <v>623</v>
      </c>
      <c r="E19" s="224">
        <v>704</v>
      </c>
      <c r="F19" s="224">
        <v>810</v>
      </c>
      <c r="G19" s="224">
        <v>765</v>
      </c>
      <c r="H19" s="224">
        <v>803</v>
      </c>
      <c r="I19" s="224">
        <v>801</v>
      </c>
      <c r="J19" s="224">
        <v>751</v>
      </c>
      <c r="K19" s="224">
        <v>720</v>
      </c>
      <c r="L19" s="224">
        <v>682</v>
      </c>
      <c r="M19" s="224">
        <v>719</v>
      </c>
      <c r="N19" s="225">
        <v>8800</v>
      </c>
    </row>
    <row r="20" spans="1:14" ht="12.75" customHeight="1">
      <c r="A20" s="226" t="s">
        <v>351</v>
      </c>
      <c r="B20" s="224">
        <v>26</v>
      </c>
      <c r="C20" s="224">
        <v>32</v>
      </c>
      <c r="D20" s="224">
        <v>28</v>
      </c>
      <c r="E20" s="224">
        <v>34</v>
      </c>
      <c r="F20" s="224">
        <v>38</v>
      </c>
      <c r="G20" s="224">
        <v>21</v>
      </c>
      <c r="H20" s="224">
        <v>20</v>
      </c>
      <c r="I20" s="224">
        <v>29</v>
      </c>
      <c r="J20" s="224">
        <v>8</v>
      </c>
      <c r="K20" s="224">
        <v>6</v>
      </c>
      <c r="L20" s="224">
        <v>18</v>
      </c>
      <c r="M20" s="224">
        <v>9</v>
      </c>
      <c r="N20" s="225">
        <v>269</v>
      </c>
    </row>
    <row r="21" spans="1:14" ht="12.75" customHeight="1">
      <c r="A21" s="226" t="s">
        <v>352</v>
      </c>
      <c r="B21" s="224">
        <v>46</v>
      </c>
      <c r="C21" s="224">
        <v>78</v>
      </c>
      <c r="D21" s="224">
        <v>79</v>
      </c>
      <c r="E21" s="224">
        <v>89</v>
      </c>
      <c r="F21" s="224">
        <v>98</v>
      </c>
      <c r="G21" s="224">
        <v>100</v>
      </c>
      <c r="H21" s="224">
        <v>109</v>
      </c>
      <c r="I21" s="224">
        <v>43</v>
      </c>
      <c r="J21" s="224">
        <v>104</v>
      </c>
      <c r="K21" s="224">
        <v>81</v>
      </c>
      <c r="L21" s="224">
        <v>34</v>
      </c>
      <c r="M21" s="224">
        <v>32</v>
      </c>
      <c r="N21" s="225">
        <v>893</v>
      </c>
    </row>
    <row r="22" spans="1:14" ht="12.75" customHeight="1">
      <c r="A22" s="226" t="s">
        <v>353</v>
      </c>
      <c r="B22" s="224">
        <v>80</v>
      </c>
      <c r="C22" s="224">
        <v>95</v>
      </c>
      <c r="D22" s="224">
        <v>110</v>
      </c>
      <c r="E22" s="224">
        <v>236</v>
      </c>
      <c r="F22" s="224">
        <v>163</v>
      </c>
      <c r="G22" s="224">
        <v>226</v>
      </c>
      <c r="H22" s="224">
        <v>245</v>
      </c>
      <c r="I22" s="224">
        <v>107</v>
      </c>
      <c r="J22" s="224">
        <v>196</v>
      </c>
      <c r="K22" s="224">
        <v>203</v>
      </c>
      <c r="L22" s="224">
        <v>220</v>
      </c>
      <c r="M22" s="224">
        <v>164</v>
      </c>
      <c r="N22" s="225">
        <v>2045</v>
      </c>
    </row>
    <row r="23" spans="1:14" ht="12.75" customHeight="1">
      <c r="A23" s="226" t="s">
        <v>354</v>
      </c>
      <c r="B23" s="224">
        <v>1320</v>
      </c>
      <c r="C23" s="224">
        <v>1399</v>
      </c>
      <c r="D23" s="224">
        <v>1466</v>
      </c>
      <c r="E23" s="224">
        <v>1209</v>
      </c>
      <c r="F23" s="224">
        <v>1455</v>
      </c>
      <c r="G23" s="224">
        <v>1629</v>
      </c>
      <c r="H23" s="224">
        <v>1568</v>
      </c>
      <c r="I23" s="224">
        <v>1681</v>
      </c>
      <c r="J23" s="224">
        <v>1612</v>
      </c>
      <c r="K23" s="224">
        <v>1540</v>
      </c>
      <c r="L23" s="224">
        <v>1386</v>
      </c>
      <c r="M23" s="224">
        <v>1523</v>
      </c>
      <c r="N23" s="225">
        <v>17788</v>
      </c>
    </row>
    <row r="24" spans="1:14" ht="12.75" customHeight="1">
      <c r="A24" s="226" t="s">
        <v>355</v>
      </c>
      <c r="B24" s="224">
        <v>63</v>
      </c>
      <c r="C24" s="224">
        <v>58</v>
      </c>
      <c r="D24" s="224">
        <v>62</v>
      </c>
      <c r="E24" s="224">
        <v>44</v>
      </c>
      <c r="F24" s="224">
        <v>70</v>
      </c>
      <c r="G24" s="224">
        <v>104</v>
      </c>
      <c r="H24" s="224">
        <v>71</v>
      </c>
      <c r="I24" s="224">
        <v>72</v>
      </c>
      <c r="J24" s="224">
        <v>93</v>
      </c>
      <c r="K24" s="224">
        <v>73</v>
      </c>
      <c r="L24" s="224">
        <v>63</v>
      </c>
      <c r="M24" s="224">
        <v>61</v>
      </c>
      <c r="N24" s="225">
        <v>834</v>
      </c>
    </row>
    <row r="25" spans="1:14" ht="12.75" customHeight="1">
      <c r="A25" s="226" t="s">
        <v>356</v>
      </c>
      <c r="B25" s="224">
        <v>594</v>
      </c>
      <c r="C25" s="224">
        <v>580</v>
      </c>
      <c r="D25" s="224">
        <v>586</v>
      </c>
      <c r="E25" s="224">
        <v>366</v>
      </c>
      <c r="F25" s="224">
        <v>463</v>
      </c>
      <c r="G25" s="224">
        <v>450</v>
      </c>
      <c r="H25" s="224">
        <v>523</v>
      </c>
      <c r="I25" s="224">
        <v>683</v>
      </c>
      <c r="J25" s="224">
        <v>621</v>
      </c>
      <c r="K25" s="224">
        <v>588</v>
      </c>
      <c r="L25" s="224">
        <v>601</v>
      </c>
      <c r="M25" s="224">
        <v>537</v>
      </c>
      <c r="N25" s="225">
        <v>6592</v>
      </c>
    </row>
    <row r="26" spans="1:14" ht="12.75" customHeight="1">
      <c r="A26" s="226" t="s">
        <v>381</v>
      </c>
      <c r="B26" s="224">
        <v>234</v>
      </c>
      <c r="C26" s="224">
        <v>254</v>
      </c>
      <c r="D26" s="224">
        <v>230</v>
      </c>
      <c r="E26" s="224">
        <v>212</v>
      </c>
      <c r="F26" s="224">
        <v>266</v>
      </c>
      <c r="G26" s="224">
        <v>277</v>
      </c>
      <c r="H26" s="224">
        <v>281</v>
      </c>
      <c r="I26" s="224">
        <v>296</v>
      </c>
      <c r="J26" s="224">
        <v>273</v>
      </c>
      <c r="K26" s="224">
        <v>302</v>
      </c>
      <c r="L26" s="224">
        <v>282</v>
      </c>
      <c r="M26" s="224">
        <v>289</v>
      </c>
      <c r="N26" s="225">
        <v>3196</v>
      </c>
    </row>
    <row r="27" spans="1:14" ht="12.75" customHeight="1">
      <c r="A27" s="226" t="s">
        <v>357</v>
      </c>
      <c r="B27" s="224">
        <v>363</v>
      </c>
      <c r="C27" s="224">
        <v>431</v>
      </c>
      <c r="D27" s="224">
        <v>410</v>
      </c>
      <c r="E27" s="224">
        <v>414</v>
      </c>
      <c r="F27" s="224">
        <v>364</v>
      </c>
      <c r="G27" s="224">
        <v>366</v>
      </c>
      <c r="H27" s="224">
        <v>307</v>
      </c>
      <c r="I27" s="224">
        <v>378</v>
      </c>
      <c r="J27" s="224">
        <v>407</v>
      </c>
      <c r="K27" s="224">
        <v>473</v>
      </c>
      <c r="L27" s="224">
        <v>705</v>
      </c>
      <c r="M27" s="224">
        <v>296</v>
      </c>
      <c r="N27" s="225">
        <v>4914</v>
      </c>
    </row>
    <row r="28" spans="1:14" ht="12.75" customHeight="1">
      <c r="A28" s="226" t="s">
        <v>382</v>
      </c>
      <c r="B28" s="224">
        <v>35</v>
      </c>
      <c r="C28" s="224">
        <v>65</v>
      </c>
      <c r="D28" s="224">
        <v>63</v>
      </c>
      <c r="E28" s="224">
        <v>70</v>
      </c>
      <c r="F28" s="224">
        <v>73</v>
      </c>
      <c r="G28" s="224">
        <v>86</v>
      </c>
      <c r="H28" s="224">
        <v>62</v>
      </c>
      <c r="I28" s="224">
        <v>91</v>
      </c>
      <c r="J28" s="224">
        <v>77</v>
      </c>
      <c r="K28" s="224">
        <v>86</v>
      </c>
      <c r="L28" s="224">
        <v>52</v>
      </c>
      <c r="M28" s="224">
        <v>57</v>
      </c>
      <c r="N28" s="225">
        <v>817</v>
      </c>
    </row>
    <row r="29" spans="1:14" ht="12.75" customHeight="1">
      <c r="A29" s="226" t="s">
        <v>358</v>
      </c>
      <c r="B29" s="224">
        <v>28</v>
      </c>
      <c r="C29" s="224">
        <v>31</v>
      </c>
      <c r="D29" s="224">
        <v>19</v>
      </c>
      <c r="E29" s="224">
        <v>18</v>
      </c>
      <c r="F29" s="224">
        <v>24</v>
      </c>
      <c r="G29" s="224">
        <v>28</v>
      </c>
      <c r="H29" s="224">
        <v>29</v>
      </c>
      <c r="I29" s="224">
        <v>24</v>
      </c>
      <c r="J29" s="224">
        <v>29</v>
      </c>
      <c r="K29" s="224">
        <v>32</v>
      </c>
      <c r="L29" s="224">
        <v>21</v>
      </c>
      <c r="M29" s="224">
        <v>18</v>
      </c>
      <c r="N29" s="225">
        <v>301</v>
      </c>
    </row>
    <row r="30" spans="1:14" ht="12.75" customHeight="1">
      <c r="A30" s="226" t="s">
        <v>359</v>
      </c>
      <c r="B30" s="224">
        <v>1563</v>
      </c>
      <c r="C30" s="224">
        <v>1564</v>
      </c>
      <c r="D30" s="224">
        <v>1449</v>
      </c>
      <c r="E30" s="224">
        <v>1295</v>
      </c>
      <c r="F30" s="224">
        <v>1540</v>
      </c>
      <c r="G30" s="224">
        <v>1599</v>
      </c>
      <c r="H30" s="224">
        <v>1445</v>
      </c>
      <c r="I30" s="224">
        <v>1499</v>
      </c>
      <c r="J30" s="224">
        <v>1598</v>
      </c>
      <c r="K30" s="224">
        <v>1574</v>
      </c>
      <c r="L30" s="224">
        <v>1403</v>
      </c>
      <c r="M30" s="224">
        <v>1330</v>
      </c>
      <c r="N30" s="225">
        <v>17859</v>
      </c>
    </row>
    <row r="31" spans="1:15" ht="12.75" customHeight="1">
      <c r="A31" s="229" t="s">
        <v>360</v>
      </c>
      <c r="B31" s="224">
        <v>9248</v>
      </c>
      <c r="C31" s="224">
        <v>9682</v>
      </c>
      <c r="D31" s="224">
        <v>9854</v>
      </c>
      <c r="E31" s="224">
        <v>9083</v>
      </c>
      <c r="F31" s="224">
        <v>10602</v>
      </c>
      <c r="G31" s="224">
        <v>11134</v>
      </c>
      <c r="H31" s="224">
        <v>10668</v>
      </c>
      <c r="I31" s="224">
        <v>11293</v>
      </c>
      <c r="J31" s="224">
        <v>10654</v>
      </c>
      <c r="K31" s="224">
        <v>10873</v>
      </c>
      <c r="L31" s="224">
        <v>10330</v>
      </c>
      <c r="M31" s="224" t="s">
        <v>383</v>
      </c>
      <c r="N31" s="225">
        <v>113421</v>
      </c>
      <c r="O31" s="129"/>
    </row>
    <row r="32" spans="1:14" ht="12" customHeight="1">
      <c r="A32" s="223" t="s">
        <v>361</v>
      </c>
      <c r="B32" s="224">
        <v>656</v>
      </c>
      <c r="C32" s="224">
        <v>636</v>
      </c>
      <c r="D32" s="224">
        <v>658</v>
      </c>
      <c r="E32" s="224">
        <v>557</v>
      </c>
      <c r="F32" s="224">
        <v>664</v>
      </c>
      <c r="G32" s="224">
        <v>753</v>
      </c>
      <c r="H32" s="224">
        <v>702</v>
      </c>
      <c r="I32" s="224">
        <v>766</v>
      </c>
      <c r="J32" s="224">
        <v>598</v>
      </c>
      <c r="K32" s="224">
        <v>668</v>
      </c>
      <c r="L32" s="224">
        <v>603</v>
      </c>
      <c r="M32" s="224">
        <v>686</v>
      </c>
      <c r="N32" s="225">
        <v>7947</v>
      </c>
    </row>
    <row r="33" spans="1:14" ht="24.75" customHeight="1">
      <c r="A33" s="229" t="s">
        <v>362</v>
      </c>
      <c r="B33" s="230">
        <v>9904</v>
      </c>
      <c r="C33" s="230">
        <v>10318</v>
      </c>
      <c r="D33" s="230">
        <v>10512</v>
      </c>
      <c r="E33" s="230">
        <v>9640</v>
      </c>
      <c r="F33" s="230">
        <v>11266</v>
      </c>
      <c r="G33" s="230">
        <v>11887</v>
      </c>
      <c r="H33" s="230">
        <v>11370</v>
      </c>
      <c r="I33" s="230">
        <v>12059</v>
      </c>
      <c r="J33" s="230">
        <v>11252</v>
      </c>
      <c r="K33" s="230">
        <v>11541</v>
      </c>
      <c r="L33" s="230">
        <v>10933</v>
      </c>
      <c r="M33" s="230">
        <v>686</v>
      </c>
      <c r="N33" s="225">
        <v>121368</v>
      </c>
    </row>
    <row r="34" spans="1:14" ht="12.7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1:14" ht="12.75" customHeight="1">
      <c r="A35" s="231" t="s">
        <v>380</v>
      </c>
      <c r="B35" s="232" t="s">
        <v>138</v>
      </c>
      <c r="C35" s="232" t="s">
        <v>139</v>
      </c>
      <c r="D35" s="232" t="s">
        <v>140</v>
      </c>
      <c r="E35" s="232" t="s">
        <v>141</v>
      </c>
      <c r="F35" s="232" t="s">
        <v>142</v>
      </c>
      <c r="G35" s="232" t="s">
        <v>143</v>
      </c>
      <c r="H35" s="232" t="s">
        <v>144</v>
      </c>
      <c r="I35" s="232" t="s">
        <v>145</v>
      </c>
      <c r="J35" s="232" t="s">
        <v>146</v>
      </c>
      <c r="K35" s="232" t="s">
        <v>147</v>
      </c>
      <c r="L35" s="232" t="s">
        <v>148</v>
      </c>
      <c r="M35" s="232" t="s">
        <v>149</v>
      </c>
      <c r="N35" s="232" t="s">
        <v>44</v>
      </c>
    </row>
    <row r="36" spans="1:14" ht="12.75" customHeight="1">
      <c r="A36" s="233" t="s">
        <v>374</v>
      </c>
      <c r="B36" s="234">
        <v>973</v>
      </c>
      <c r="C36" s="234">
        <v>1044</v>
      </c>
      <c r="D36" s="234">
        <v>1216</v>
      </c>
      <c r="E36" s="234">
        <v>955</v>
      </c>
      <c r="F36" s="234">
        <v>1060</v>
      </c>
      <c r="G36" s="234">
        <v>1143</v>
      </c>
      <c r="H36" s="234">
        <v>1050</v>
      </c>
      <c r="I36" s="234">
        <v>1150</v>
      </c>
      <c r="J36" s="234">
        <v>1051</v>
      </c>
      <c r="K36" s="234">
        <v>1042</v>
      </c>
      <c r="L36" s="234">
        <v>951</v>
      </c>
      <c r="M36" s="234">
        <v>951</v>
      </c>
      <c r="N36" s="228">
        <v>12586</v>
      </c>
    </row>
    <row r="37" spans="1:14" ht="12.75" customHeight="1">
      <c r="A37" s="233" t="s">
        <v>375</v>
      </c>
      <c r="B37" s="228">
        <v>356</v>
      </c>
      <c r="C37" s="228">
        <v>499</v>
      </c>
      <c r="D37" s="228">
        <v>529</v>
      </c>
      <c r="E37" s="228">
        <v>475</v>
      </c>
      <c r="F37" s="228">
        <v>558</v>
      </c>
      <c r="G37" s="228">
        <v>461</v>
      </c>
      <c r="H37" s="228">
        <v>452</v>
      </c>
      <c r="I37" s="228">
        <v>463</v>
      </c>
      <c r="J37" s="228">
        <v>460</v>
      </c>
      <c r="K37" s="228">
        <v>429</v>
      </c>
      <c r="L37" s="228">
        <v>442</v>
      </c>
      <c r="M37" s="228">
        <v>277</v>
      </c>
      <c r="N37" s="228">
        <v>5401</v>
      </c>
    </row>
    <row r="38" spans="1:14" ht="12" customHeight="1">
      <c r="A38" s="233" t="s">
        <v>376</v>
      </c>
      <c r="B38" s="228">
        <v>202</v>
      </c>
      <c r="C38" s="228">
        <v>162</v>
      </c>
      <c r="D38" s="228">
        <v>254</v>
      </c>
      <c r="E38" s="228">
        <v>237</v>
      </c>
      <c r="F38" s="228">
        <v>258</v>
      </c>
      <c r="G38" s="228">
        <v>327</v>
      </c>
      <c r="H38" s="228">
        <v>292</v>
      </c>
      <c r="I38" s="228">
        <v>371</v>
      </c>
      <c r="J38" s="228">
        <v>258</v>
      </c>
      <c r="K38" s="228">
        <v>383</v>
      </c>
      <c r="L38" s="228">
        <v>330</v>
      </c>
      <c r="M38" s="228">
        <v>325</v>
      </c>
      <c r="N38" s="228">
        <v>3399</v>
      </c>
    </row>
    <row r="39" spans="1:14" ht="12" customHeight="1">
      <c r="A39" s="233" t="s">
        <v>379</v>
      </c>
      <c r="B39" s="228">
        <v>1531</v>
      </c>
      <c r="C39" s="228">
        <v>1705</v>
      </c>
      <c r="D39" s="228">
        <v>1999</v>
      </c>
      <c r="E39" s="228">
        <v>1667</v>
      </c>
      <c r="F39" s="228">
        <v>1876</v>
      </c>
      <c r="G39" s="228">
        <v>1931</v>
      </c>
      <c r="H39" s="228">
        <v>1794</v>
      </c>
      <c r="I39" s="228">
        <v>1984</v>
      </c>
      <c r="J39" s="228">
        <v>1769</v>
      </c>
      <c r="K39" s="228">
        <v>1854</v>
      </c>
      <c r="L39" s="228">
        <v>1723</v>
      </c>
      <c r="M39" s="228">
        <v>1553</v>
      </c>
      <c r="N39" s="228">
        <v>21386</v>
      </c>
    </row>
    <row r="40" spans="1:14" ht="12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</row>
    <row r="41" spans="1:14" ht="12" customHeight="1">
      <c r="A41" s="236" t="s">
        <v>338</v>
      </c>
      <c r="B41" s="232" t="s">
        <v>138</v>
      </c>
      <c r="C41" s="232" t="s">
        <v>139</v>
      </c>
      <c r="D41" s="232" t="s">
        <v>140</v>
      </c>
      <c r="E41" s="232" t="s">
        <v>141</v>
      </c>
      <c r="F41" s="232" t="s">
        <v>142</v>
      </c>
      <c r="G41" s="232" t="s">
        <v>143</v>
      </c>
      <c r="H41" s="232" t="s">
        <v>144</v>
      </c>
      <c r="I41" s="232" t="s">
        <v>145</v>
      </c>
      <c r="J41" s="232" t="s">
        <v>146</v>
      </c>
      <c r="K41" s="232" t="s">
        <v>147</v>
      </c>
      <c r="L41" s="232" t="s">
        <v>148</v>
      </c>
      <c r="M41" s="232" t="s">
        <v>149</v>
      </c>
      <c r="N41" s="232" t="s">
        <v>44</v>
      </c>
    </row>
    <row r="42" spans="1:14" ht="12" customHeight="1">
      <c r="A42" s="227" t="s">
        <v>371</v>
      </c>
      <c r="B42" s="234">
        <v>1006</v>
      </c>
      <c r="C42" s="234">
        <v>1137</v>
      </c>
      <c r="D42" s="234">
        <v>1158</v>
      </c>
      <c r="E42" s="234">
        <v>1001</v>
      </c>
      <c r="F42" s="234">
        <v>1179</v>
      </c>
      <c r="G42" s="234">
        <v>1270</v>
      </c>
      <c r="H42" s="234">
        <v>1192</v>
      </c>
      <c r="I42" s="234">
        <v>1224</v>
      </c>
      <c r="J42" s="234">
        <v>1075</v>
      </c>
      <c r="K42" s="234">
        <v>1092</v>
      </c>
      <c r="L42" s="234">
        <v>1012</v>
      </c>
      <c r="M42" s="234">
        <v>1031</v>
      </c>
      <c r="N42" s="228">
        <v>13377</v>
      </c>
    </row>
    <row r="43" spans="1:14" ht="12" customHeight="1">
      <c r="A43" s="227" t="s">
        <v>372</v>
      </c>
      <c r="B43" s="234">
        <v>298</v>
      </c>
      <c r="C43" s="234">
        <v>281</v>
      </c>
      <c r="D43" s="234">
        <v>281</v>
      </c>
      <c r="E43" s="234">
        <v>231</v>
      </c>
      <c r="F43" s="234">
        <v>297</v>
      </c>
      <c r="G43" s="234">
        <v>279</v>
      </c>
      <c r="H43" s="234">
        <v>203</v>
      </c>
      <c r="I43" s="234">
        <v>188</v>
      </c>
      <c r="J43" s="234">
        <v>298</v>
      </c>
      <c r="K43" s="234">
        <v>164</v>
      </c>
      <c r="L43" s="234">
        <v>109</v>
      </c>
      <c r="M43" s="234">
        <v>98</v>
      </c>
      <c r="N43" s="228">
        <v>2727</v>
      </c>
    </row>
    <row r="44" spans="1:14" ht="15">
      <c r="A44" s="237" t="s">
        <v>364</v>
      </c>
      <c r="B44" s="228">
        <v>1304</v>
      </c>
      <c r="C44" s="228">
        <v>1418</v>
      </c>
      <c r="D44" s="228">
        <v>1439</v>
      </c>
      <c r="E44" s="228">
        <v>1232</v>
      </c>
      <c r="F44" s="228">
        <v>1476</v>
      </c>
      <c r="G44" s="228">
        <v>1549</v>
      </c>
      <c r="H44" s="228">
        <v>1395</v>
      </c>
      <c r="I44" s="228">
        <v>1412</v>
      </c>
      <c r="J44" s="228">
        <v>1373</v>
      </c>
      <c r="K44" s="228">
        <v>1256</v>
      </c>
      <c r="L44" s="228">
        <v>1121</v>
      </c>
      <c r="M44" s="228">
        <v>1129</v>
      </c>
      <c r="N44" s="228">
        <v>16104</v>
      </c>
    </row>
    <row r="45" ht="12.75">
      <c r="A45" s="218" t="s">
        <v>385</v>
      </c>
    </row>
  </sheetData>
  <sheetProtection/>
  <mergeCells count="1">
    <mergeCell ref="A1:N2"/>
  </mergeCells>
  <printOptions horizontalCentered="1"/>
  <pageMargins left="0.7874015748031497" right="0.5905511811023623" top="0.5905511811023623" bottom="0.1968503937007874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5"/>
  <sheetViews>
    <sheetView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60.00390625" style="0" customWidth="1"/>
    <col min="2" max="2" width="12.7109375" style="0" customWidth="1"/>
    <col min="3" max="3" width="6.57421875" style="0" customWidth="1"/>
    <col min="4" max="4" width="17.28125" style="0" customWidth="1"/>
  </cols>
  <sheetData>
    <row r="2" ht="18">
      <c r="A2" s="17" t="s">
        <v>136</v>
      </c>
    </row>
    <row r="3" ht="18">
      <c r="A3" s="17" t="s">
        <v>158</v>
      </c>
    </row>
    <row r="5" ht="12.75" customHeight="1"/>
    <row r="6" spans="1:2" ht="12.75" customHeight="1">
      <c r="A6" s="8" t="s">
        <v>159</v>
      </c>
      <c r="B6" s="179" t="s">
        <v>160</v>
      </c>
    </row>
    <row r="7" spans="1:2" ht="12.75">
      <c r="A7" s="21"/>
      <c r="B7" s="180"/>
    </row>
    <row r="8" spans="1:2" ht="12.75">
      <c r="A8" s="21"/>
      <c r="B8" s="180"/>
    </row>
    <row r="9" spans="1:2" ht="12.75">
      <c r="A9" s="21"/>
      <c r="B9" s="180"/>
    </row>
    <row r="10" spans="1:2" ht="12.75">
      <c r="A10" s="21"/>
      <c r="B10" s="180"/>
    </row>
    <row r="11" spans="1:2" ht="12.75">
      <c r="A11" s="21"/>
      <c r="B11" s="180"/>
    </row>
    <row r="12" spans="1:2" ht="12.75">
      <c r="A12" s="21"/>
      <c r="B12" s="180"/>
    </row>
    <row r="13" spans="1:2" ht="12.75">
      <c r="A13" s="21"/>
      <c r="B13" s="180"/>
    </row>
    <row r="14" spans="1:2" ht="12.75">
      <c r="A14" s="21"/>
      <c r="B14" s="180"/>
    </row>
    <row r="15" spans="1:2" ht="12.75">
      <c r="A15" s="21"/>
      <c r="B15" s="180"/>
    </row>
    <row r="16" spans="1:2" ht="12.75">
      <c r="A16" s="21"/>
      <c r="B16" s="180"/>
    </row>
    <row r="17" spans="1:2" ht="12.75">
      <c r="A17" s="21"/>
      <c r="B17" s="180"/>
    </row>
    <row r="18" spans="1:2" ht="12.75">
      <c r="A18" s="21"/>
      <c r="B18" s="180"/>
    </row>
    <row r="19" spans="1:2" ht="12.75">
      <c r="A19" s="21"/>
      <c r="B19" s="180"/>
    </row>
    <row r="20" spans="1:2" ht="12.75">
      <c r="A20" s="21"/>
      <c r="B20" s="180"/>
    </row>
    <row r="21" spans="1:2" ht="12.75">
      <c r="A21" s="21"/>
      <c r="B21" s="180"/>
    </row>
    <row r="22" spans="1:2" ht="12.75">
      <c r="A22" s="21"/>
      <c r="B22" s="180"/>
    </row>
    <row r="23" spans="1:2" ht="12.75">
      <c r="A23" s="21"/>
      <c r="B23" s="180"/>
    </row>
    <row r="24" spans="1:2" ht="12.75">
      <c r="A24" s="21"/>
      <c r="B24" s="180"/>
    </row>
    <row r="25" spans="1:2" ht="12.75">
      <c r="A25" s="21"/>
      <c r="B25" s="180"/>
    </row>
    <row r="26" spans="1:2" ht="12.75">
      <c r="A26" s="21"/>
      <c r="B26" s="180"/>
    </row>
    <row r="27" spans="1:2" ht="12.75">
      <c r="A27" s="21"/>
      <c r="B27" s="180"/>
    </row>
    <row r="28" spans="1:2" ht="12.75">
      <c r="A28" s="21"/>
      <c r="B28" s="180"/>
    </row>
    <row r="29" spans="1:2" ht="12.75">
      <c r="A29" s="21"/>
      <c r="B29" s="180"/>
    </row>
    <row r="30" spans="1:2" ht="12.75">
      <c r="A30" s="21"/>
      <c r="B30" s="180"/>
    </row>
    <row r="31" spans="1:2" ht="12.75">
      <c r="A31" s="21"/>
      <c r="B31" s="180"/>
    </row>
    <row r="32" spans="1:2" ht="12.75">
      <c r="A32" s="21"/>
      <c r="B32" s="180"/>
    </row>
    <row r="33" spans="1:2" ht="12.75">
      <c r="A33" s="110" t="s">
        <v>161</v>
      </c>
      <c r="B33" s="22"/>
    </row>
    <row r="35" ht="12.75">
      <c r="A35" s="130" t="s">
        <v>135</v>
      </c>
    </row>
    <row r="36" ht="12.75">
      <c r="B36" s="22"/>
    </row>
    <row r="37" spans="1:2" ht="18">
      <c r="A37" s="17" t="s">
        <v>136</v>
      </c>
      <c r="B37" s="22"/>
    </row>
    <row r="38" spans="1:2" ht="18">
      <c r="A38" s="17" t="s">
        <v>162</v>
      </c>
      <c r="B38" s="22"/>
    </row>
    <row r="39" ht="12.75" customHeight="1">
      <c r="B39" s="22"/>
    </row>
    <row r="40" ht="12.75">
      <c r="B40" s="23" t="s">
        <v>56</v>
      </c>
    </row>
    <row r="41" spans="1:2" ht="12.75" customHeight="1">
      <c r="A41" s="8" t="s">
        <v>159</v>
      </c>
      <c r="B41" s="181" t="s">
        <v>160</v>
      </c>
    </row>
    <row r="42" spans="1:2" ht="12.75">
      <c r="A42" s="21"/>
      <c r="B42" s="180"/>
    </row>
    <row r="43" spans="1:2" ht="12.75">
      <c r="A43" s="21"/>
      <c r="B43" s="180"/>
    </row>
    <row r="44" spans="1:2" ht="12.75">
      <c r="A44" s="21"/>
      <c r="B44" s="180"/>
    </row>
    <row r="45" spans="1:2" ht="12.75">
      <c r="A45" s="21"/>
      <c r="B45" s="180"/>
    </row>
    <row r="46" spans="1:2" ht="12.75">
      <c r="A46" s="21"/>
      <c r="B46" s="180"/>
    </row>
    <row r="47" spans="1:2" ht="12.75">
      <c r="A47" s="21"/>
      <c r="B47" s="180"/>
    </row>
    <row r="48" spans="1:2" ht="12.75">
      <c r="A48" s="21"/>
      <c r="B48" s="180"/>
    </row>
    <row r="49" spans="1:2" ht="12.75">
      <c r="A49" s="21"/>
      <c r="B49" s="180"/>
    </row>
    <row r="50" spans="1:2" ht="12.75">
      <c r="A50" s="21"/>
      <c r="B50" s="180"/>
    </row>
    <row r="51" spans="1:2" ht="12.75">
      <c r="A51" s="21"/>
      <c r="B51" s="180"/>
    </row>
    <row r="52" spans="1:2" ht="12.75">
      <c r="A52" s="21"/>
      <c r="B52" s="180"/>
    </row>
    <row r="53" spans="1:2" ht="12.75">
      <c r="A53" s="21"/>
      <c r="B53" s="180"/>
    </row>
    <row r="54" spans="1:2" ht="12.75">
      <c r="A54" s="21"/>
      <c r="B54" s="180"/>
    </row>
    <row r="55" spans="1:2" ht="12.75">
      <c r="A55" s="21"/>
      <c r="B55" s="180"/>
    </row>
    <row r="56" spans="1:2" ht="12.75">
      <c r="A56" s="21"/>
      <c r="B56" s="180"/>
    </row>
    <row r="57" spans="1:2" ht="12.75">
      <c r="A57" s="21"/>
      <c r="B57" s="180"/>
    </row>
    <row r="58" spans="1:2" ht="12.75">
      <c r="A58" s="21"/>
      <c r="B58" s="180"/>
    </row>
    <row r="59" spans="1:2" ht="12.75">
      <c r="A59" s="21"/>
      <c r="B59" s="180"/>
    </row>
    <row r="60" spans="1:2" ht="12.75">
      <c r="A60" s="21"/>
      <c r="B60" s="180"/>
    </row>
    <row r="61" spans="1:2" ht="12.75">
      <c r="A61" s="21"/>
      <c r="B61" s="180"/>
    </row>
    <row r="62" spans="1:2" ht="12.75">
      <c r="A62" s="21"/>
      <c r="B62" s="180"/>
    </row>
    <row r="63" spans="1:2" ht="12.75">
      <c r="A63" s="21"/>
      <c r="B63" s="180"/>
    </row>
    <row r="64" spans="1:2" ht="12.75">
      <c r="A64" s="21"/>
      <c r="B64" s="180"/>
    </row>
    <row r="65" spans="1:2" ht="12.75">
      <c r="A65" s="21"/>
      <c r="B65" s="180"/>
    </row>
    <row r="66" spans="1:2" ht="12.75">
      <c r="A66" s="21"/>
      <c r="B66" s="180"/>
    </row>
    <row r="67" spans="1:2" ht="12.75">
      <c r="A67" s="21"/>
      <c r="B67" s="180"/>
    </row>
    <row r="68" spans="1:2" ht="12.75">
      <c r="A68" s="21"/>
      <c r="B68" s="180"/>
    </row>
    <row r="69" spans="1:2" ht="12.75">
      <c r="A69" s="21"/>
      <c r="B69" s="180"/>
    </row>
    <row r="70" spans="1:2" ht="12.75">
      <c r="A70" s="21"/>
      <c r="B70" s="180"/>
    </row>
    <row r="71" spans="1:2" ht="12.75">
      <c r="A71" s="21"/>
      <c r="B71" s="180"/>
    </row>
    <row r="72" spans="1:2" ht="12.75">
      <c r="A72" s="21"/>
      <c r="B72" s="180"/>
    </row>
    <row r="73" spans="1:2" ht="12.75">
      <c r="A73" s="110" t="s">
        <v>161</v>
      </c>
      <c r="B73" s="22"/>
    </row>
    <row r="75" ht="12.75">
      <c r="A75" s="130" t="s">
        <v>135</v>
      </c>
    </row>
    <row r="76" ht="12.75">
      <c r="B76" s="22"/>
    </row>
    <row r="77" spans="1:2" ht="18">
      <c r="A77" s="17" t="s">
        <v>136</v>
      </c>
      <c r="B77" s="22"/>
    </row>
    <row r="78" spans="1:2" ht="18">
      <c r="A78" s="17" t="s">
        <v>163</v>
      </c>
      <c r="B78" s="22"/>
    </row>
    <row r="79" ht="12.75">
      <c r="B79" s="22"/>
    </row>
    <row r="80" ht="12.75">
      <c r="B80" s="22"/>
    </row>
    <row r="81" spans="1:2" ht="12.75">
      <c r="A81" s="8" t="s">
        <v>159</v>
      </c>
      <c r="B81" s="181" t="s">
        <v>160</v>
      </c>
    </row>
    <row r="82" spans="1:2" ht="12.75">
      <c r="A82" s="7"/>
      <c r="B82" s="182"/>
    </row>
    <row r="83" spans="1:2" ht="12.75">
      <c r="A83" s="21"/>
      <c r="B83" s="180"/>
    </row>
    <row r="84" spans="1:2" ht="12.75">
      <c r="A84" s="21"/>
      <c r="B84" s="180"/>
    </row>
    <row r="85" spans="1:2" ht="12.75">
      <c r="A85" s="21"/>
      <c r="B85" s="180"/>
    </row>
    <row r="86" spans="1:2" ht="12.75">
      <c r="A86" s="21"/>
      <c r="B86" s="180"/>
    </row>
    <row r="87" spans="1:2" ht="12.75">
      <c r="A87" s="21"/>
      <c r="B87" s="180"/>
    </row>
    <row r="88" spans="1:2" ht="12.75">
      <c r="A88" s="21"/>
      <c r="B88" s="180"/>
    </row>
    <row r="89" spans="1:2" ht="12.75">
      <c r="A89" s="21"/>
      <c r="B89" s="180"/>
    </row>
    <row r="90" spans="1:2" ht="12.75">
      <c r="A90" s="21"/>
      <c r="B90" s="180"/>
    </row>
    <row r="91" spans="1:2" ht="12.75">
      <c r="A91" s="21"/>
      <c r="B91" s="180"/>
    </row>
    <row r="92" spans="1:2" ht="12.75">
      <c r="A92" s="21"/>
      <c r="B92" s="180"/>
    </row>
    <row r="93" spans="1:2" ht="12.75">
      <c r="A93" s="21"/>
      <c r="B93" s="180"/>
    </row>
    <row r="94" spans="1:2" ht="12.75">
      <c r="A94" s="21"/>
      <c r="B94" s="180"/>
    </row>
    <row r="95" spans="1:2" ht="12.75">
      <c r="A95" s="21"/>
      <c r="B95" s="180"/>
    </row>
    <row r="96" spans="1:2" ht="12.75">
      <c r="A96" s="21"/>
      <c r="B96" s="180"/>
    </row>
    <row r="97" spans="1:2" ht="12.75">
      <c r="A97" s="21"/>
      <c r="B97" s="180"/>
    </row>
    <row r="98" spans="1:2" ht="12.75">
      <c r="A98" s="21"/>
      <c r="B98" s="180"/>
    </row>
    <row r="99" spans="1:2" ht="12.75">
      <c r="A99" s="110" t="s">
        <v>161</v>
      </c>
      <c r="B99" s="22"/>
    </row>
    <row r="101" ht="12.75">
      <c r="A101" s="130" t="s">
        <v>135</v>
      </c>
    </row>
    <row r="102" ht="12.75">
      <c r="B102" s="22"/>
    </row>
    <row r="103" spans="1:2" ht="18">
      <c r="A103" s="17" t="s">
        <v>136</v>
      </c>
      <c r="B103" s="22"/>
    </row>
    <row r="104" spans="1:2" ht="18">
      <c r="A104" s="17" t="s">
        <v>164</v>
      </c>
      <c r="B104" s="22"/>
    </row>
    <row r="105" ht="12.75">
      <c r="B105" s="22"/>
    </row>
    <row r="106" ht="12.75">
      <c r="B106" s="22"/>
    </row>
    <row r="107" spans="1:2" ht="12.75">
      <c r="A107" s="4" t="s">
        <v>159</v>
      </c>
      <c r="B107" s="183" t="s">
        <v>160</v>
      </c>
    </row>
    <row r="108" spans="1:2" ht="12.75">
      <c r="A108" s="3"/>
      <c r="B108" s="184"/>
    </row>
    <row r="109" spans="1:2" ht="12.75">
      <c r="A109" s="3"/>
      <c r="B109" s="184"/>
    </row>
    <row r="110" spans="1:2" ht="12.75">
      <c r="A110" s="3"/>
      <c r="B110" s="184"/>
    </row>
    <row r="111" spans="1:2" ht="12.75">
      <c r="A111" s="3"/>
      <c r="B111" s="184"/>
    </row>
    <row r="112" spans="1:2" ht="12.75">
      <c r="A112" s="3"/>
      <c r="B112" s="184"/>
    </row>
    <row r="113" spans="1:2" ht="12.75">
      <c r="A113" s="3"/>
      <c r="B113" s="184"/>
    </row>
    <row r="114" spans="1:2" ht="12.75">
      <c r="A114" s="3"/>
      <c r="B114" s="184"/>
    </row>
    <row r="115" spans="1:2" ht="12.75">
      <c r="A115" s="3"/>
      <c r="B115" s="184"/>
    </row>
    <row r="116" spans="1:2" ht="12.75">
      <c r="A116" s="3"/>
      <c r="B116" s="184"/>
    </row>
    <row r="117" spans="1:2" ht="12.75">
      <c r="A117" s="3"/>
      <c r="B117" s="184"/>
    </row>
    <row r="118" spans="1:2" ht="12.75">
      <c r="A118" s="3"/>
      <c r="B118" s="184"/>
    </row>
    <row r="119" spans="1:2" ht="12.75">
      <c r="A119" s="3"/>
      <c r="B119" s="184"/>
    </row>
    <row r="120" spans="1:2" ht="12.75">
      <c r="A120" s="3"/>
      <c r="B120" s="184"/>
    </row>
    <row r="121" spans="1:2" ht="12.75">
      <c r="A121" s="3"/>
      <c r="B121" s="184"/>
    </row>
    <row r="122" spans="1:2" ht="12.75">
      <c r="A122" s="3"/>
      <c r="B122" s="184"/>
    </row>
    <row r="123" spans="1:2" ht="12.75">
      <c r="A123" s="7"/>
      <c r="B123" s="184"/>
    </row>
    <row r="124" spans="1:2" ht="12.75">
      <c r="A124" s="7"/>
      <c r="B124" s="182"/>
    </row>
    <row r="125" spans="1:2" ht="12.75">
      <c r="A125" s="110" t="s">
        <v>161</v>
      </c>
      <c r="B125" s="22"/>
    </row>
    <row r="127" ht="12.75">
      <c r="A127" s="130" t="s">
        <v>135</v>
      </c>
    </row>
    <row r="128" ht="12.75">
      <c r="B128" s="22"/>
    </row>
    <row r="129" spans="1:2" ht="18">
      <c r="A129" s="17" t="s">
        <v>165</v>
      </c>
      <c r="B129" s="22"/>
    </row>
    <row r="130" spans="1:2" ht="18">
      <c r="A130" s="17" t="s">
        <v>166</v>
      </c>
      <c r="B130" s="22"/>
    </row>
    <row r="131" ht="12.75">
      <c r="B131" s="22"/>
    </row>
    <row r="132" ht="12.75">
      <c r="B132" s="22"/>
    </row>
    <row r="133" spans="1:2" ht="12.75">
      <c r="A133" s="4" t="s">
        <v>167</v>
      </c>
      <c r="B133" s="183" t="s">
        <v>160</v>
      </c>
    </row>
    <row r="134" spans="1:2" ht="12.75">
      <c r="A134" s="3"/>
      <c r="B134" s="185"/>
    </row>
    <row r="135" spans="1:2" ht="12.75">
      <c r="A135" s="3"/>
      <c r="B135" s="184"/>
    </row>
    <row r="136" spans="1:2" ht="12.75">
      <c r="A136" s="3"/>
      <c r="B136" s="184"/>
    </row>
    <row r="137" spans="1:2" ht="12.75">
      <c r="A137" s="3"/>
      <c r="B137" s="184"/>
    </row>
    <row r="138" spans="1:2" ht="12.75">
      <c r="A138" s="3"/>
      <c r="B138" s="184"/>
    </row>
    <row r="139" spans="1:2" ht="12.75">
      <c r="A139" s="3"/>
      <c r="B139" s="184"/>
    </row>
    <row r="140" spans="1:2" ht="12.75">
      <c r="A140" s="3"/>
      <c r="B140" s="184"/>
    </row>
    <row r="141" spans="1:2" ht="12.75">
      <c r="A141" s="3"/>
      <c r="B141" s="184"/>
    </row>
    <row r="142" spans="1:2" ht="12.75">
      <c r="A142" s="3"/>
      <c r="B142" s="184"/>
    </row>
    <row r="143" spans="1:2" ht="12.75">
      <c r="A143" s="3"/>
      <c r="B143" s="184"/>
    </row>
    <row r="144" spans="1:2" ht="12.75">
      <c r="A144" s="3"/>
      <c r="B144" s="184"/>
    </row>
    <row r="145" spans="1:2" ht="12.75">
      <c r="A145" s="3"/>
      <c r="B145" s="184"/>
    </row>
    <row r="146" spans="1:2" ht="12.75">
      <c r="A146" s="3"/>
      <c r="B146" s="184"/>
    </row>
    <row r="147" spans="1:2" ht="12.75">
      <c r="A147" s="3"/>
      <c r="B147" s="184"/>
    </row>
    <row r="148" spans="1:2" ht="12.75">
      <c r="A148" s="3"/>
      <c r="B148" s="184"/>
    </row>
    <row r="149" spans="1:2" ht="12.75">
      <c r="A149" s="3"/>
      <c r="B149" s="184"/>
    </row>
    <row r="150" spans="1:2" ht="12.75">
      <c r="A150" s="3"/>
      <c r="B150" s="184"/>
    </row>
    <row r="151" spans="1:2" ht="12.75">
      <c r="A151" s="3"/>
      <c r="B151" s="184"/>
    </row>
    <row r="152" spans="1:2" ht="12.75">
      <c r="A152" s="3"/>
      <c r="B152" s="184"/>
    </row>
    <row r="153" spans="1:2" ht="12.75">
      <c r="A153" s="3"/>
      <c r="B153" s="184"/>
    </row>
    <row r="154" spans="1:2" ht="12.75">
      <c r="A154" s="3"/>
      <c r="B154" s="184"/>
    </row>
    <row r="155" spans="1:2" ht="12.75">
      <c r="A155" s="3"/>
      <c r="B155" s="184"/>
    </row>
    <row r="156" spans="1:2" ht="12.75">
      <c r="A156" s="3"/>
      <c r="B156" s="184"/>
    </row>
    <row r="157" spans="1:2" ht="12.75">
      <c r="A157" s="7"/>
      <c r="B157" s="182"/>
    </row>
    <row r="158" spans="1:2" ht="12.75">
      <c r="A158" s="7"/>
      <c r="B158" s="182"/>
    </row>
    <row r="159" spans="1:2" ht="12.75">
      <c r="A159" s="7"/>
      <c r="B159" s="182"/>
    </row>
    <row r="161" spans="1:2" ht="12.75">
      <c r="A161" s="130" t="s">
        <v>135</v>
      </c>
      <c r="B161" s="22"/>
    </row>
    <row r="162" ht="12.75">
      <c r="B162" s="22"/>
    </row>
    <row r="163" spans="1:2" ht="18">
      <c r="A163" s="17" t="s">
        <v>168</v>
      </c>
      <c r="B163" s="22"/>
    </row>
    <row r="164" spans="1:2" ht="18">
      <c r="A164" s="17" t="s">
        <v>166</v>
      </c>
      <c r="B164" s="22"/>
    </row>
    <row r="165" ht="12.75">
      <c r="B165" s="22"/>
    </row>
    <row r="166" ht="12.75">
      <c r="B166" s="22"/>
    </row>
    <row r="167" spans="1:2" ht="12.75">
      <c r="A167" s="4" t="s">
        <v>167</v>
      </c>
      <c r="B167" s="183" t="s">
        <v>160</v>
      </c>
    </row>
    <row r="168" spans="1:2" ht="12.75">
      <c r="A168" s="187"/>
      <c r="B168" s="188"/>
    </row>
    <row r="169" spans="1:2" ht="12.75">
      <c r="A169" s="56"/>
      <c r="B169" s="186"/>
    </row>
    <row r="170" spans="1:2" ht="12.75">
      <c r="A170" s="3"/>
      <c r="B170" s="184"/>
    </row>
    <row r="171" spans="1:2" ht="12.75">
      <c r="A171" s="3"/>
      <c r="B171" s="184"/>
    </row>
    <row r="172" spans="1:2" ht="12.75">
      <c r="A172" s="3"/>
      <c r="B172" s="184"/>
    </row>
    <row r="173" spans="1:2" ht="12.75">
      <c r="A173" s="7"/>
      <c r="B173" s="182"/>
    </row>
    <row r="174" ht="12.75">
      <c r="A174" s="12"/>
    </row>
    <row r="175" ht="12.75">
      <c r="A175" s="130" t="s">
        <v>135</v>
      </c>
    </row>
  </sheetData>
  <sheetProtection/>
  <printOptions horizontalCentered="1"/>
  <pageMargins left="0.7874015748031497" right="0.7874015748031497" top="1.1811023622047245" bottom="0.5905511811023623" header="0.5118110236220472" footer="0.5118110236220472"/>
  <pageSetup horizontalDpi="150" verticalDpi="150" orientation="portrait" r:id="rId1"/>
  <rowBreaks count="5" manualBreakCount="5">
    <brk id="35" max="65535" man="1"/>
    <brk id="75" max="65535" man="1"/>
    <brk id="101" max="65535" man="1"/>
    <brk id="127" max="65535" man="1"/>
    <brk id="16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47.8515625" style="0" customWidth="1"/>
    <col min="2" max="2" width="43.57421875" style="0" customWidth="1"/>
    <col min="3" max="3" width="17.8515625" style="0" customWidth="1"/>
  </cols>
  <sheetData>
    <row r="1" ht="18">
      <c r="A1" s="24" t="s">
        <v>169</v>
      </c>
    </row>
    <row r="2" ht="19.5">
      <c r="A2" s="25" t="s">
        <v>56</v>
      </c>
    </row>
    <row r="4" spans="1:3" ht="12.75">
      <c r="A4" s="10"/>
      <c r="B4" s="26"/>
      <c r="C4" s="27"/>
    </row>
    <row r="5" spans="1:3" ht="12.75">
      <c r="A5" s="28" t="s">
        <v>170</v>
      </c>
      <c r="B5" s="29" t="s">
        <v>171</v>
      </c>
      <c r="C5" s="30" t="s">
        <v>44</v>
      </c>
    </row>
    <row r="6" spans="1:3" ht="12.75">
      <c r="A6" s="15"/>
      <c r="B6" s="31"/>
      <c r="C6" s="32"/>
    </row>
    <row r="7" spans="1:3" ht="12.75">
      <c r="A7" s="33" t="s">
        <v>172</v>
      </c>
      <c r="B7" s="34" t="s">
        <v>173</v>
      </c>
      <c r="C7" s="35"/>
    </row>
    <row r="8" spans="1:3" ht="12.75">
      <c r="A8" s="15"/>
      <c r="B8" s="31"/>
      <c r="C8" s="36"/>
    </row>
    <row r="9" spans="1:3" ht="12.75">
      <c r="A9" s="37" t="s">
        <v>150</v>
      </c>
      <c r="B9" s="38" t="s">
        <v>173</v>
      </c>
      <c r="C9" s="36"/>
    </row>
    <row r="10" spans="1:3" ht="12.75">
      <c r="A10" s="15"/>
      <c r="B10" s="31"/>
      <c r="C10" s="36"/>
    </row>
    <row r="11" spans="1:3" ht="12.75">
      <c r="A11" s="37" t="s">
        <v>174</v>
      </c>
      <c r="B11" s="38" t="s">
        <v>175</v>
      </c>
      <c r="C11" s="36"/>
    </row>
    <row r="12" spans="1:3" ht="12.75">
      <c r="A12" s="15"/>
      <c r="B12" s="38" t="s">
        <v>176</v>
      </c>
      <c r="C12" s="39"/>
    </row>
    <row r="13" spans="1:3" ht="12.75">
      <c r="A13" s="15"/>
      <c r="B13" s="31"/>
      <c r="C13" s="36"/>
    </row>
    <row r="14" spans="1:3" ht="12.75">
      <c r="A14" s="37" t="s">
        <v>177</v>
      </c>
      <c r="B14" s="38" t="s">
        <v>178</v>
      </c>
      <c r="C14" s="36"/>
    </row>
    <row r="15" spans="1:3" ht="12.75">
      <c r="A15" s="15"/>
      <c r="B15" s="38" t="s">
        <v>179</v>
      </c>
      <c r="C15" s="36"/>
    </row>
    <row r="16" spans="1:3" ht="12.75">
      <c r="A16" s="15"/>
      <c r="B16" s="38" t="s">
        <v>180</v>
      </c>
      <c r="C16" s="36"/>
    </row>
    <row r="17" spans="1:3" ht="12.75">
      <c r="A17" s="15"/>
      <c r="B17" s="31"/>
      <c r="C17" s="36"/>
    </row>
    <row r="18" spans="1:3" ht="12.75">
      <c r="A18" s="37" t="s">
        <v>181</v>
      </c>
      <c r="B18" s="38" t="s">
        <v>182</v>
      </c>
      <c r="C18" s="36"/>
    </row>
    <row r="19" spans="1:3" ht="12.75">
      <c r="A19" s="15"/>
      <c r="B19" s="31"/>
      <c r="C19" s="36"/>
    </row>
    <row r="20" spans="1:3" ht="12.75">
      <c r="A20" s="37" t="s">
        <v>151</v>
      </c>
      <c r="B20" s="38" t="s">
        <v>182</v>
      </c>
      <c r="C20" s="36"/>
    </row>
    <row r="21" spans="1:3" ht="12.75">
      <c r="A21" s="15"/>
      <c r="B21" s="38" t="s">
        <v>183</v>
      </c>
      <c r="C21" s="36"/>
    </row>
    <row r="22" spans="1:3" ht="12.75">
      <c r="A22" s="15"/>
      <c r="B22" s="31"/>
      <c r="C22" s="40"/>
    </row>
    <row r="23" spans="1:3" ht="12.75">
      <c r="A23" s="37" t="s">
        <v>153</v>
      </c>
      <c r="B23" s="38" t="s">
        <v>184</v>
      </c>
      <c r="C23" s="39"/>
    </row>
    <row r="24" spans="1:3" ht="12.75">
      <c r="A24" s="15"/>
      <c r="B24" s="31"/>
      <c r="C24" s="36"/>
    </row>
    <row r="25" spans="1:3" ht="12.75">
      <c r="A25" s="37" t="s">
        <v>185</v>
      </c>
      <c r="B25" s="38" t="s">
        <v>182</v>
      </c>
      <c r="C25" s="36"/>
    </row>
    <row r="26" spans="1:3" ht="12.75">
      <c r="A26" s="15"/>
      <c r="B26" s="31"/>
      <c r="C26" s="36"/>
    </row>
    <row r="27" spans="1:3" ht="12.75">
      <c r="A27" s="37" t="s">
        <v>186</v>
      </c>
      <c r="B27" s="38" t="s">
        <v>182</v>
      </c>
      <c r="C27" s="36"/>
    </row>
    <row r="28" spans="1:3" ht="12.75">
      <c r="A28" s="15"/>
      <c r="B28" s="31"/>
      <c r="C28" s="36"/>
    </row>
    <row r="29" spans="1:3" ht="12.75">
      <c r="A29" s="37" t="s">
        <v>154</v>
      </c>
      <c r="B29" s="38" t="s">
        <v>178</v>
      </c>
      <c r="C29" s="36"/>
    </row>
    <row r="30" spans="1:3" ht="12.75">
      <c r="A30" s="15"/>
      <c r="B30" s="31"/>
      <c r="C30" s="36"/>
    </row>
    <row r="31" spans="1:3" ht="12.75">
      <c r="A31" s="37" t="s">
        <v>187</v>
      </c>
      <c r="B31" s="38" t="s">
        <v>182</v>
      </c>
      <c r="C31" s="36"/>
    </row>
    <row r="32" spans="1:3" ht="12.75">
      <c r="A32" s="5"/>
      <c r="B32" s="41" t="s">
        <v>188</v>
      </c>
      <c r="C32" s="42"/>
    </row>
    <row r="34" ht="12.75">
      <c r="A34" s="177" t="s">
        <v>189</v>
      </c>
    </row>
  </sheetData>
  <sheetProtection/>
  <printOptions horizontalCentered="1"/>
  <pageMargins left="0.7874015748031497" right="0.7874015748031497" top="1.1811023622047245" bottom="0.5905511811023623" header="0.5118110236220472" footer="0.5118110236220472"/>
  <pageSetup horizontalDpi="150" verticalDpi="1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7">
      <pane xSplit="1" topLeftCell="B1" activePane="topRight" state="frozen"/>
      <selection pane="topLeft" activeCell="B37" sqref="B37"/>
      <selection pane="topRight" activeCell="A32" sqref="A32:IV40"/>
    </sheetView>
  </sheetViews>
  <sheetFormatPr defaultColWidth="6.7109375" defaultRowHeight="12.75"/>
  <cols>
    <col min="1" max="1" width="27.421875" style="126" customWidth="1"/>
    <col min="2" max="14" width="7.28125" style="126" customWidth="1"/>
    <col min="15" max="15" width="8.421875" style="126" customWidth="1"/>
    <col min="16" max="16384" width="6.7109375" style="126" customWidth="1"/>
  </cols>
  <sheetData>
    <row r="1" spans="1:14" ht="12.75">
      <c r="A1" s="219" t="s">
        <v>386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8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8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28.5" customHeight="1">
      <c r="A4" s="221" t="s">
        <v>137</v>
      </c>
      <c r="B4" s="222" t="s">
        <v>138</v>
      </c>
      <c r="C4" s="222" t="s">
        <v>139</v>
      </c>
      <c r="D4" s="222" t="s">
        <v>140</v>
      </c>
      <c r="E4" s="222" t="s">
        <v>141</v>
      </c>
      <c r="F4" s="222" t="s">
        <v>142</v>
      </c>
      <c r="G4" s="222" t="s">
        <v>143</v>
      </c>
      <c r="H4" s="222" t="s">
        <v>144</v>
      </c>
      <c r="I4" s="222" t="s">
        <v>145</v>
      </c>
      <c r="J4" s="222" t="s">
        <v>146</v>
      </c>
      <c r="K4" s="222" t="s">
        <v>147</v>
      </c>
      <c r="L4" s="222" t="s">
        <v>148</v>
      </c>
      <c r="M4" s="222" t="s">
        <v>149</v>
      </c>
      <c r="N4" s="222" t="s">
        <v>44</v>
      </c>
    </row>
    <row r="5" spans="1:14" ht="12.75" customHeight="1">
      <c r="A5" s="223" t="s">
        <v>339</v>
      </c>
      <c r="B5" s="263">
        <v>30</v>
      </c>
      <c r="C5" s="264">
        <v>28</v>
      </c>
      <c r="D5" s="264">
        <v>32</v>
      </c>
      <c r="E5" s="264">
        <v>33</v>
      </c>
      <c r="F5" s="264">
        <v>29</v>
      </c>
      <c r="G5" s="264">
        <v>36</v>
      </c>
      <c r="H5" s="264">
        <v>25</v>
      </c>
      <c r="I5" s="264">
        <v>34</v>
      </c>
      <c r="J5" s="264">
        <v>29</v>
      </c>
      <c r="K5" s="264">
        <v>38</v>
      </c>
      <c r="L5" s="264">
        <v>33</v>
      </c>
      <c r="M5" s="264">
        <v>36</v>
      </c>
      <c r="N5" s="245">
        <f aca="true" t="shared" si="0" ref="N5:N31">SUM(B5:M5)</f>
        <v>383</v>
      </c>
    </row>
    <row r="6" spans="1:14" ht="12.75" customHeight="1">
      <c r="A6" s="226" t="s">
        <v>340</v>
      </c>
      <c r="B6" s="230">
        <v>93</v>
      </c>
      <c r="C6" s="230">
        <v>76</v>
      </c>
      <c r="D6" s="230">
        <v>123</v>
      </c>
      <c r="E6" s="230">
        <v>122</v>
      </c>
      <c r="F6" s="230">
        <v>128</v>
      </c>
      <c r="G6" s="230">
        <v>125</v>
      </c>
      <c r="H6" s="230">
        <v>143</v>
      </c>
      <c r="I6" s="230">
        <v>149</v>
      </c>
      <c r="J6" s="230">
        <v>142</v>
      </c>
      <c r="K6" s="230">
        <v>138</v>
      </c>
      <c r="L6" s="230">
        <v>107</v>
      </c>
      <c r="M6" s="230">
        <v>111</v>
      </c>
      <c r="N6" s="225">
        <f t="shared" si="0"/>
        <v>1457</v>
      </c>
    </row>
    <row r="7" spans="1:14" ht="12.75" customHeight="1">
      <c r="A7" s="226" t="s">
        <v>378</v>
      </c>
      <c r="B7" s="230">
        <v>20</v>
      </c>
      <c r="C7" s="230">
        <v>23</v>
      </c>
      <c r="D7" s="230">
        <v>19</v>
      </c>
      <c r="E7" s="230">
        <v>30</v>
      </c>
      <c r="F7" s="230">
        <v>35</v>
      </c>
      <c r="G7" s="230">
        <v>34</v>
      </c>
      <c r="H7" s="230">
        <v>20</v>
      </c>
      <c r="I7" s="230">
        <v>37</v>
      </c>
      <c r="J7" s="230">
        <v>15</v>
      </c>
      <c r="K7" s="230">
        <v>29</v>
      </c>
      <c r="L7" s="230">
        <v>26</v>
      </c>
      <c r="M7" s="230">
        <v>21</v>
      </c>
      <c r="N7" s="225">
        <f t="shared" si="0"/>
        <v>309</v>
      </c>
    </row>
    <row r="8" spans="1:14" ht="12.75" customHeight="1">
      <c r="A8" s="226" t="s">
        <v>373</v>
      </c>
      <c r="B8" s="230">
        <v>30</v>
      </c>
      <c r="C8" s="230">
        <v>53</v>
      </c>
      <c r="D8" s="230">
        <v>83</v>
      </c>
      <c r="E8" s="230">
        <v>65</v>
      </c>
      <c r="F8" s="230">
        <v>38</v>
      </c>
      <c r="G8" s="230">
        <v>39</v>
      </c>
      <c r="H8" s="230">
        <v>44</v>
      </c>
      <c r="I8" s="230">
        <v>55</v>
      </c>
      <c r="J8" s="230">
        <v>41</v>
      </c>
      <c r="K8" s="230">
        <v>45</v>
      </c>
      <c r="L8" s="230">
        <v>29</v>
      </c>
      <c r="M8" s="230">
        <v>24</v>
      </c>
      <c r="N8" s="225">
        <f t="shared" si="0"/>
        <v>546</v>
      </c>
    </row>
    <row r="9" spans="1:14" ht="12.75" customHeight="1">
      <c r="A9" s="226" t="s">
        <v>342</v>
      </c>
      <c r="B9" s="230">
        <v>25</v>
      </c>
      <c r="C9" s="230">
        <v>25</v>
      </c>
      <c r="D9" s="230">
        <v>21</v>
      </c>
      <c r="E9" s="230">
        <v>9</v>
      </c>
      <c r="F9" s="230">
        <v>32</v>
      </c>
      <c r="G9" s="230">
        <v>38</v>
      </c>
      <c r="H9" s="230">
        <v>11</v>
      </c>
      <c r="I9" s="230">
        <v>30</v>
      </c>
      <c r="J9" s="230">
        <v>30</v>
      </c>
      <c r="K9" s="230">
        <v>29</v>
      </c>
      <c r="L9" s="230">
        <v>29</v>
      </c>
      <c r="M9" s="230">
        <v>22</v>
      </c>
      <c r="N9" s="225">
        <f t="shared" si="0"/>
        <v>301</v>
      </c>
    </row>
    <row r="10" spans="1:14" ht="12.75" customHeight="1">
      <c r="A10" s="226" t="s">
        <v>343</v>
      </c>
      <c r="B10" s="230">
        <v>50</v>
      </c>
      <c r="C10" s="230">
        <v>47</v>
      </c>
      <c r="D10" s="230">
        <v>64</v>
      </c>
      <c r="E10" s="230">
        <v>55</v>
      </c>
      <c r="F10" s="230">
        <v>67</v>
      </c>
      <c r="G10" s="230">
        <v>71</v>
      </c>
      <c r="H10" s="230">
        <v>62</v>
      </c>
      <c r="I10" s="230">
        <v>73</v>
      </c>
      <c r="J10" s="230">
        <v>50</v>
      </c>
      <c r="K10" s="230">
        <v>45</v>
      </c>
      <c r="L10" s="230">
        <v>66</v>
      </c>
      <c r="M10" s="230">
        <v>57</v>
      </c>
      <c r="N10" s="225">
        <f t="shared" si="0"/>
        <v>707</v>
      </c>
    </row>
    <row r="11" spans="1:14" ht="12.75" customHeight="1">
      <c r="A11" s="227" t="s">
        <v>363</v>
      </c>
      <c r="B11" s="230">
        <v>134</v>
      </c>
      <c r="C11" s="230">
        <v>170</v>
      </c>
      <c r="D11" s="230">
        <v>124</v>
      </c>
      <c r="E11" s="230">
        <v>123</v>
      </c>
      <c r="F11" s="230">
        <v>168</v>
      </c>
      <c r="G11" s="230">
        <v>176</v>
      </c>
      <c r="H11" s="230">
        <v>176</v>
      </c>
      <c r="I11" s="230">
        <v>165</v>
      </c>
      <c r="J11" s="230">
        <v>158</v>
      </c>
      <c r="K11" s="230">
        <v>175</v>
      </c>
      <c r="L11" s="230">
        <v>162</v>
      </c>
      <c r="M11" s="230">
        <v>130</v>
      </c>
      <c r="N11" s="225">
        <f t="shared" si="0"/>
        <v>1861</v>
      </c>
    </row>
    <row r="12" spans="1:14" ht="12.75" customHeight="1">
      <c r="A12" s="226" t="s">
        <v>344</v>
      </c>
      <c r="B12" s="230">
        <v>108</v>
      </c>
      <c r="C12" s="230">
        <v>86</v>
      </c>
      <c r="D12" s="230">
        <v>86</v>
      </c>
      <c r="E12" s="230">
        <v>65</v>
      </c>
      <c r="F12" s="230">
        <v>86</v>
      </c>
      <c r="G12" s="230">
        <v>120</v>
      </c>
      <c r="H12" s="230">
        <v>92</v>
      </c>
      <c r="I12" s="230">
        <v>144</v>
      </c>
      <c r="J12" s="230">
        <v>93</v>
      </c>
      <c r="K12" s="230">
        <v>100</v>
      </c>
      <c r="L12" s="230">
        <v>78</v>
      </c>
      <c r="M12" s="230">
        <v>74</v>
      </c>
      <c r="N12" s="225">
        <f t="shared" si="0"/>
        <v>1132</v>
      </c>
    </row>
    <row r="13" spans="1:14" ht="12.75" customHeight="1">
      <c r="A13" s="226" t="s">
        <v>345</v>
      </c>
      <c r="B13" s="230">
        <v>70</v>
      </c>
      <c r="C13" s="230">
        <v>79</v>
      </c>
      <c r="D13" s="230">
        <v>67</v>
      </c>
      <c r="E13" s="230">
        <v>40</v>
      </c>
      <c r="F13" s="230">
        <v>70</v>
      </c>
      <c r="G13" s="230">
        <v>53</v>
      </c>
      <c r="H13" s="230">
        <v>80</v>
      </c>
      <c r="I13" s="230">
        <v>108</v>
      </c>
      <c r="J13" s="230">
        <v>63</v>
      </c>
      <c r="K13" s="230">
        <v>84</v>
      </c>
      <c r="L13" s="230">
        <v>68</v>
      </c>
      <c r="M13" s="230">
        <v>63</v>
      </c>
      <c r="N13" s="225">
        <f t="shared" si="0"/>
        <v>845</v>
      </c>
    </row>
    <row r="14" spans="1:14" ht="12.75" customHeight="1">
      <c r="A14" s="226" t="s">
        <v>346</v>
      </c>
      <c r="B14" s="230">
        <v>16</v>
      </c>
      <c r="C14" s="230">
        <v>9</v>
      </c>
      <c r="D14" s="230">
        <v>22</v>
      </c>
      <c r="E14" s="230">
        <v>14</v>
      </c>
      <c r="F14" s="230">
        <v>13</v>
      </c>
      <c r="G14" s="230">
        <v>20</v>
      </c>
      <c r="H14" s="230">
        <v>11</v>
      </c>
      <c r="I14" s="230">
        <v>15</v>
      </c>
      <c r="J14" s="230">
        <v>14</v>
      </c>
      <c r="K14" s="230">
        <v>15</v>
      </c>
      <c r="L14" s="230">
        <v>22</v>
      </c>
      <c r="M14" s="230">
        <v>23</v>
      </c>
      <c r="N14" s="225">
        <f t="shared" si="0"/>
        <v>194</v>
      </c>
    </row>
    <row r="15" spans="1:14" ht="12.75" customHeight="1">
      <c r="A15" s="226" t="s">
        <v>347</v>
      </c>
      <c r="B15" s="230">
        <v>136</v>
      </c>
      <c r="C15" s="230">
        <v>164</v>
      </c>
      <c r="D15" s="230">
        <v>185</v>
      </c>
      <c r="E15" s="230">
        <v>120</v>
      </c>
      <c r="F15" s="230">
        <v>190</v>
      </c>
      <c r="G15" s="230">
        <v>202</v>
      </c>
      <c r="H15" s="230">
        <v>175</v>
      </c>
      <c r="I15" s="230">
        <v>191</v>
      </c>
      <c r="J15" s="230">
        <v>154</v>
      </c>
      <c r="K15" s="230">
        <v>163</v>
      </c>
      <c r="L15" s="230">
        <v>155</v>
      </c>
      <c r="M15" s="230">
        <v>159</v>
      </c>
      <c r="N15" s="225">
        <f t="shared" si="0"/>
        <v>1994</v>
      </c>
    </row>
    <row r="16" spans="1:14" ht="12.75" customHeight="1">
      <c r="A16" s="226" t="s">
        <v>348</v>
      </c>
      <c r="B16" s="230">
        <v>0</v>
      </c>
      <c r="C16" s="230">
        <v>3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25">
        <f t="shared" si="0"/>
        <v>3</v>
      </c>
    </row>
    <row r="17" spans="1:14" ht="12.75" customHeight="1">
      <c r="A17" s="226" t="s">
        <v>349</v>
      </c>
      <c r="B17" s="230">
        <v>121</v>
      </c>
      <c r="C17" s="230">
        <v>139</v>
      </c>
      <c r="D17" s="230">
        <v>99</v>
      </c>
      <c r="E17" s="230">
        <v>107</v>
      </c>
      <c r="F17" s="230">
        <v>166</v>
      </c>
      <c r="G17" s="230">
        <v>167</v>
      </c>
      <c r="H17" s="230">
        <v>130</v>
      </c>
      <c r="I17" s="230">
        <v>177</v>
      </c>
      <c r="J17" s="230">
        <v>106</v>
      </c>
      <c r="K17" s="230">
        <v>123</v>
      </c>
      <c r="L17" s="230">
        <v>150</v>
      </c>
      <c r="M17" s="230">
        <v>93</v>
      </c>
      <c r="N17" s="225">
        <f t="shared" si="0"/>
        <v>1578</v>
      </c>
    </row>
    <row r="18" spans="1:14" ht="12.75" customHeight="1">
      <c r="A18" s="226" t="s">
        <v>350</v>
      </c>
      <c r="B18" s="230">
        <v>134</v>
      </c>
      <c r="C18" s="230">
        <v>109</v>
      </c>
      <c r="D18" s="230">
        <v>154</v>
      </c>
      <c r="E18" s="230">
        <v>91</v>
      </c>
      <c r="F18" s="230">
        <v>156</v>
      </c>
      <c r="G18" s="230">
        <v>204</v>
      </c>
      <c r="H18" s="230">
        <v>236</v>
      </c>
      <c r="I18" s="230">
        <v>188</v>
      </c>
      <c r="J18" s="230">
        <v>175</v>
      </c>
      <c r="K18" s="230">
        <v>242</v>
      </c>
      <c r="L18" s="230">
        <v>211</v>
      </c>
      <c r="M18" s="230">
        <v>196</v>
      </c>
      <c r="N18" s="225">
        <f t="shared" si="0"/>
        <v>2096</v>
      </c>
    </row>
    <row r="19" spans="1:14" ht="12.75" customHeight="1">
      <c r="A19" s="226" t="s">
        <v>377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25">
        <f t="shared" si="0"/>
        <v>0</v>
      </c>
    </row>
    <row r="20" spans="1:14" ht="12.75" customHeight="1">
      <c r="A20" s="226" t="s">
        <v>351</v>
      </c>
      <c r="B20" s="230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25">
        <f t="shared" si="0"/>
        <v>0</v>
      </c>
    </row>
    <row r="21" spans="1:14" ht="12.75" customHeight="1">
      <c r="A21" s="226" t="s">
        <v>352</v>
      </c>
      <c r="B21" s="230">
        <v>9</v>
      </c>
      <c r="C21" s="230">
        <v>35</v>
      </c>
      <c r="D21" s="230">
        <v>33</v>
      </c>
      <c r="E21" s="230">
        <v>35</v>
      </c>
      <c r="F21" s="230">
        <v>38</v>
      </c>
      <c r="G21" s="230">
        <v>35</v>
      </c>
      <c r="H21" s="230">
        <v>42</v>
      </c>
      <c r="I21" s="230">
        <v>15</v>
      </c>
      <c r="J21" s="230">
        <v>38</v>
      </c>
      <c r="K21" s="230">
        <v>33</v>
      </c>
      <c r="L21" s="230">
        <v>12</v>
      </c>
      <c r="M21" s="230">
        <v>8</v>
      </c>
      <c r="N21" s="225">
        <f t="shared" si="0"/>
        <v>333</v>
      </c>
    </row>
    <row r="22" spans="1:14" ht="12.75" customHeight="1">
      <c r="A22" s="226" t="s">
        <v>353</v>
      </c>
      <c r="B22" s="230">
        <v>28</v>
      </c>
      <c r="C22" s="230">
        <v>44</v>
      </c>
      <c r="D22" s="230">
        <v>46</v>
      </c>
      <c r="E22" s="230">
        <v>98</v>
      </c>
      <c r="F22" s="230">
        <v>79</v>
      </c>
      <c r="G22" s="230">
        <v>100</v>
      </c>
      <c r="H22" s="230">
        <v>66</v>
      </c>
      <c r="I22" s="230">
        <v>29</v>
      </c>
      <c r="J22" s="230">
        <v>54</v>
      </c>
      <c r="K22" s="230">
        <v>53</v>
      </c>
      <c r="L22" s="230">
        <v>79</v>
      </c>
      <c r="M22" s="230">
        <v>46</v>
      </c>
      <c r="N22" s="225">
        <f t="shared" si="0"/>
        <v>722</v>
      </c>
    </row>
    <row r="23" spans="1:14" ht="12.75" customHeight="1">
      <c r="A23" s="226" t="s">
        <v>354</v>
      </c>
      <c r="B23" s="230">
        <v>131</v>
      </c>
      <c r="C23" s="230">
        <v>174</v>
      </c>
      <c r="D23" s="230">
        <v>175</v>
      </c>
      <c r="E23" s="230">
        <v>166</v>
      </c>
      <c r="F23" s="230">
        <v>200</v>
      </c>
      <c r="G23" s="230">
        <v>219</v>
      </c>
      <c r="H23" s="230">
        <v>202</v>
      </c>
      <c r="I23" s="230">
        <v>203</v>
      </c>
      <c r="J23" s="230">
        <v>176</v>
      </c>
      <c r="K23" s="230">
        <v>144</v>
      </c>
      <c r="L23" s="230">
        <v>165</v>
      </c>
      <c r="M23" s="230">
        <v>169</v>
      </c>
      <c r="N23" s="225">
        <f t="shared" si="0"/>
        <v>2124</v>
      </c>
    </row>
    <row r="24" spans="1:14" ht="12.75" customHeight="1">
      <c r="A24" s="226" t="s">
        <v>355</v>
      </c>
      <c r="B24" s="230">
        <v>57</v>
      </c>
      <c r="C24" s="230">
        <v>51</v>
      </c>
      <c r="D24" s="230">
        <v>51</v>
      </c>
      <c r="E24" s="230">
        <v>37</v>
      </c>
      <c r="F24" s="230">
        <v>64</v>
      </c>
      <c r="G24" s="230">
        <v>62</v>
      </c>
      <c r="H24" s="230">
        <v>63</v>
      </c>
      <c r="I24" s="230">
        <v>58</v>
      </c>
      <c r="J24" s="230">
        <v>89</v>
      </c>
      <c r="K24" s="230">
        <v>71</v>
      </c>
      <c r="L24" s="230">
        <v>50</v>
      </c>
      <c r="M24" s="230">
        <v>56</v>
      </c>
      <c r="N24" s="225">
        <f t="shared" si="0"/>
        <v>709</v>
      </c>
    </row>
    <row r="25" spans="1:14" ht="12.75" customHeight="1">
      <c r="A25" s="226" t="s">
        <v>356</v>
      </c>
      <c r="B25" s="230">
        <v>201</v>
      </c>
      <c r="C25" s="230">
        <v>206</v>
      </c>
      <c r="D25" s="230">
        <v>176</v>
      </c>
      <c r="E25" s="230">
        <v>119</v>
      </c>
      <c r="F25" s="230">
        <v>84</v>
      </c>
      <c r="G25" s="230">
        <v>98</v>
      </c>
      <c r="H25" s="230">
        <v>198</v>
      </c>
      <c r="I25" s="230">
        <v>195</v>
      </c>
      <c r="J25" s="230">
        <v>157</v>
      </c>
      <c r="K25" s="230">
        <v>178</v>
      </c>
      <c r="L25" s="230">
        <v>186</v>
      </c>
      <c r="M25" s="230">
        <v>157</v>
      </c>
      <c r="N25" s="225">
        <f t="shared" si="0"/>
        <v>1955</v>
      </c>
    </row>
    <row r="26" spans="1:14" ht="12.75" customHeight="1">
      <c r="A26" s="226" t="s">
        <v>381</v>
      </c>
      <c r="B26" s="230">
        <v>40</v>
      </c>
      <c r="C26" s="230">
        <v>35</v>
      </c>
      <c r="D26" s="230">
        <v>46</v>
      </c>
      <c r="E26" s="230">
        <v>34</v>
      </c>
      <c r="F26" s="230">
        <v>31</v>
      </c>
      <c r="G26" s="230">
        <v>44</v>
      </c>
      <c r="H26" s="230">
        <v>71</v>
      </c>
      <c r="I26" s="230">
        <v>71</v>
      </c>
      <c r="J26" s="230">
        <v>80</v>
      </c>
      <c r="K26" s="230">
        <v>84</v>
      </c>
      <c r="L26" s="230">
        <v>90</v>
      </c>
      <c r="M26" s="230">
        <v>81</v>
      </c>
      <c r="N26" s="225">
        <f t="shared" si="0"/>
        <v>707</v>
      </c>
    </row>
    <row r="27" spans="1:14" ht="12.75" customHeight="1">
      <c r="A27" s="226" t="s">
        <v>357</v>
      </c>
      <c r="B27" s="230">
        <v>131</v>
      </c>
      <c r="C27" s="230">
        <v>151</v>
      </c>
      <c r="D27" s="230">
        <v>161</v>
      </c>
      <c r="E27" s="230">
        <v>143</v>
      </c>
      <c r="F27" s="230">
        <v>157</v>
      </c>
      <c r="G27" s="230">
        <v>166</v>
      </c>
      <c r="H27" s="230">
        <v>118</v>
      </c>
      <c r="I27" s="230">
        <v>129</v>
      </c>
      <c r="J27" s="230">
        <v>178</v>
      </c>
      <c r="K27" s="230">
        <v>192</v>
      </c>
      <c r="L27" s="230">
        <v>295</v>
      </c>
      <c r="M27" s="230">
        <v>105</v>
      </c>
      <c r="N27" s="225">
        <f t="shared" si="0"/>
        <v>1926</v>
      </c>
    </row>
    <row r="28" spans="1:14" ht="12.75" customHeight="1">
      <c r="A28" s="226" t="s">
        <v>382</v>
      </c>
      <c r="B28" s="230">
        <v>10</v>
      </c>
      <c r="C28" s="230">
        <v>29</v>
      </c>
      <c r="D28" s="230">
        <v>27</v>
      </c>
      <c r="E28" s="230">
        <v>29</v>
      </c>
      <c r="F28" s="230">
        <v>29</v>
      </c>
      <c r="G28" s="230">
        <v>30</v>
      </c>
      <c r="H28" s="230">
        <v>34</v>
      </c>
      <c r="I28" s="230">
        <v>32</v>
      </c>
      <c r="J28" s="230">
        <v>29</v>
      </c>
      <c r="K28" s="230">
        <v>38</v>
      </c>
      <c r="L28" s="230">
        <v>15</v>
      </c>
      <c r="M28" s="230">
        <v>9</v>
      </c>
      <c r="N28" s="225">
        <f t="shared" si="0"/>
        <v>311</v>
      </c>
    </row>
    <row r="29" spans="1:14" ht="12.75" customHeight="1">
      <c r="A29" s="226" t="s">
        <v>358</v>
      </c>
      <c r="B29" s="230">
        <v>7</v>
      </c>
      <c r="C29" s="230">
        <v>12</v>
      </c>
      <c r="D29" s="230">
        <v>8</v>
      </c>
      <c r="E29" s="230">
        <v>5</v>
      </c>
      <c r="F29" s="230">
        <v>9</v>
      </c>
      <c r="G29" s="230">
        <v>10</v>
      </c>
      <c r="H29" s="230">
        <v>15</v>
      </c>
      <c r="I29" s="230">
        <v>11</v>
      </c>
      <c r="J29" s="230">
        <v>15</v>
      </c>
      <c r="K29" s="230">
        <v>5</v>
      </c>
      <c r="L29" s="230">
        <v>5</v>
      </c>
      <c r="M29" s="230">
        <v>7</v>
      </c>
      <c r="N29" s="225">
        <f t="shared" si="0"/>
        <v>109</v>
      </c>
    </row>
    <row r="30" spans="1:14" ht="12.75" customHeight="1">
      <c r="A30" s="226" t="s">
        <v>359</v>
      </c>
      <c r="B30" s="230">
        <v>273</v>
      </c>
      <c r="C30" s="230">
        <v>274</v>
      </c>
      <c r="D30" s="230">
        <v>356</v>
      </c>
      <c r="E30" s="230">
        <v>254</v>
      </c>
      <c r="F30" s="230">
        <v>342</v>
      </c>
      <c r="G30" s="230">
        <v>386</v>
      </c>
      <c r="H30" s="230">
        <v>318</v>
      </c>
      <c r="I30" s="230">
        <v>324</v>
      </c>
      <c r="J30" s="230">
        <v>424</v>
      </c>
      <c r="K30" s="230">
        <v>450</v>
      </c>
      <c r="L30" s="230">
        <v>331</v>
      </c>
      <c r="M30" s="230">
        <v>306</v>
      </c>
      <c r="N30" s="225">
        <f t="shared" si="0"/>
        <v>4038</v>
      </c>
    </row>
    <row r="31" spans="1:14" ht="12.75" customHeight="1">
      <c r="A31" s="229" t="s">
        <v>362</v>
      </c>
      <c r="B31" s="230">
        <f aca="true" t="shared" si="1" ref="B31:M31">SUM(B5:B30)</f>
        <v>1854</v>
      </c>
      <c r="C31" s="230">
        <f t="shared" si="1"/>
        <v>2022</v>
      </c>
      <c r="D31" s="230">
        <f t="shared" si="1"/>
        <v>2158</v>
      </c>
      <c r="E31" s="230">
        <f t="shared" si="1"/>
        <v>1794</v>
      </c>
      <c r="F31" s="230">
        <f t="shared" si="1"/>
        <v>2211</v>
      </c>
      <c r="G31" s="230">
        <f t="shared" si="1"/>
        <v>2435</v>
      </c>
      <c r="H31" s="230">
        <f t="shared" si="1"/>
        <v>2332</v>
      </c>
      <c r="I31" s="230">
        <f t="shared" si="1"/>
        <v>2433</v>
      </c>
      <c r="J31" s="230">
        <f t="shared" si="1"/>
        <v>2310</v>
      </c>
      <c r="K31" s="230">
        <f t="shared" si="1"/>
        <v>2474</v>
      </c>
      <c r="L31" s="230">
        <f t="shared" si="1"/>
        <v>2364</v>
      </c>
      <c r="M31" s="230">
        <f t="shared" si="1"/>
        <v>1953</v>
      </c>
      <c r="N31" s="225">
        <f t="shared" si="0"/>
        <v>26340</v>
      </c>
    </row>
    <row r="32" ht="12.75" customHeight="1">
      <c r="A32" s="218" t="s">
        <v>385</v>
      </c>
    </row>
  </sheetData>
  <sheetProtection/>
  <mergeCells count="1">
    <mergeCell ref="A1:N2"/>
  </mergeCells>
  <printOptions horizontalCentered="1"/>
  <pageMargins left="0.7874015748031497" right="0.5905511811023623" top="0.984251968503937" bottom="0.1968503937007874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9">
      <pane xSplit="1" topLeftCell="B1" activePane="topRight" state="frozen"/>
      <selection pane="topLeft" activeCell="B38" sqref="B38"/>
      <selection pane="topRight" activeCell="E23" sqref="E23"/>
    </sheetView>
  </sheetViews>
  <sheetFormatPr defaultColWidth="6.7109375" defaultRowHeight="12.75"/>
  <cols>
    <col min="1" max="1" width="26.421875" style="238" customWidth="1"/>
    <col min="2" max="14" width="7.28125" style="238" customWidth="1"/>
    <col min="15" max="15" width="8.421875" style="238" customWidth="1"/>
    <col min="16" max="16384" width="6.7109375" style="238" customWidth="1"/>
  </cols>
  <sheetData>
    <row r="1" spans="1:14" ht="12.75">
      <c r="A1" s="219" t="s">
        <v>387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34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8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3.5" customHeight="1">
      <c r="A4" s="221" t="s">
        <v>137</v>
      </c>
      <c r="B4" s="222" t="s">
        <v>138</v>
      </c>
      <c r="C4" s="222" t="s">
        <v>139</v>
      </c>
      <c r="D4" s="222" t="s">
        <v>140</v>
      </c>
      <c r="E4" s="222" t="s">
        <v>141</v>
      </c>
      <c r="F4" s="222" t="s">
        <v>142</v>
      </c>
      <c r="G4" s="222" t="s">
        <v>143</v>
      </c>
      <c r="H4" s="222" t="s">
        <v>144</v>
      </c>
      <c r="I4" s="222" t="s">
        <v>145</v>
      </c>
      <c r="J4" s="222" t="s">
        <v>146</v>
      </c>
      <c r="K4" s="222" t="s">
        <v>147</v>
      </c>
      <c r="L4" s="222" t="s">
        <v>148</v>
      </c>
      <c r="M4" s="222" t="s">
        <v>149</v>
      </c>
      <c r="N4" s="222" t="s">
        <v>44</v>
      </c>
    </row>
    <row r="5" spans="1:14" ht="12.75" customHeight="1">
      <c r="A5" s="254" t="s">
        <v>339</v>
      </c>
      <c r="B5" s="255">
        <v>88</v>
      </c>
      <c r="C5" s="256">
        <v>115</v>
      </c>
      <c r="D5" s="256">
        <v>86</v>
      </c>
      <c r="E5" s="256">
        <v>127</v>
      </c>
      <c r="F5" s="256">
        <v>138</v>
      </c>
      <c r="G5" s="256">
        <v>126</v>
      </c>
      <c r="H5" s="256">
        <v>88</v>
      </c>
      <c r="I5" s="256">
        <v>153</v>
      </c>
      <c r="J5" s="256">
        <v>92</v>
      </c>
      <c r="K5" s="256">
        <v>167</v>
      </c>
      <c r="L5" s="256">
        <v>169</v>
      </c>
      <c r="M5" s="256">
        <v>104</v>
      </c>
      <c r="N5" s="256">
        <f aca="true" t="shared" si="0" ref="N5:N31">SUM(B5:M5)</f>
        <v>1453</v>
      </c>
    </row>
    <row r="6" spans="1:14" ht="12.75" customHeight="1">
      <c r="A6" s="257" t="s">
        <v>340</v>
      </c>
      <c r="B6" s="258">
        <v>17</v>
      </c>
      <c r="C6" s="258">
        <v>18</v>
      </c>
      <c r="D6" s="258">
        <v>8</v>
      </c>
      <c r="E6" s="258">
        <v>13</v>
      </c>
      <c r="F6" s="258">
        <v>12</v>
      </c>
      <c r="G6" s="258">
        <v>18</v>
      </c>
      <c r="H6" s="258">
        <v>4</v>
      </c>
      <c r="I6" s="258">
        <v>10</v>
      </c>
      <c r="J6" s="258">
        <v>7</v>
      </c>
      <c r="K6" s="258">
        <v>7</v>
      </c>
      <c r="L6" s="258">
        <v>6</v>
      </c>
      <c r="M6" s="258">
        <v>12</v>
      </c>
      <c r="N6" s="259">
        <f t="shared" si="0"/>
        <v>132</v>
      </c>
    </row>
    <row r="7" spans="1:14" ht="12.75" customHeight="1">
      <c r="A7" s="257" t="s">
        <v>378</v>
      </c>
      <c r="B7" s="260">
        <v>33</v>
      </c>
      <c r="C7" s="260">
        <v>39</v>
      </c>
      <c r="D7" s="260">
        <v>36</v>
      </c>
      <c r="E7" s="260">
        <v>34</v>
      </c>
      <c r="F7" s="260">
        <v>71</v>
      </c>
      <c r="G7" s="260">
        <v>46</v>
      </c>
      <c r="H7" s="260">
        <v>33</v>
      </c>
      <c r="I7" s="260">
        <v>56</v>
      </c>
      <c r="J7" s="260">
        <v>46</v>
      </c>
      <c r="K7" s="260">
        <v>57</v>
      </c>
      <c r="L7" s="260">
        <v>47</v>
      </c>
      <c r="M7" s="260">
        <v>39</v>
      </c>
      <c r="N7" s="259">
        <f t="shared" si="0"/>
        <v>537</v>
      </c>
    </row>
    <row r="8" spans="1:14" ht="12.75" customHeight="1">
      <c r="A8" s="257" t="s">
        <v>373</v>
      </c>
      <c r="B8" s="260">
        <v>164</v>
      </c>
      <c r="C8" s="260">
        <v>140</v>
      </c>
      <c r="D8" s="260">
        <v>147</v>
      </c>
      <c r="E8" s="260">
        <v>145</v>
      </c>
      <c r="F8" s="260">
        <v>219</v>
      </c>
      <c r="G8" s="260">
        <v>219</v>
      </c>
      <c r="H8" s="260">
        <v>234</v>
      </c>
      <c r="I8" s="260">
        <v>139</v>
      </c>
      <c r="J8" s="260">
        <v>139</v>
      </c>
      <c r="K8" s="260">
        <v>213</v>
      </c>
      <c r="L8" s="260">
        <v>165</v>
      </c>
      <c r="M8" s="260">
        <v>121</v>
      </c>
      <c r="N8" s="259">
        <f t="shared" si="0"/>
        <v>2045</v>
      </c>
    </row>
    <row r="9" spans="1:14" ht="12.75" customHeight="1">
      <c r="A9" s="257" t="s">
        <v>342</v>
      </c>
      <c r="B9" s="260">
        <v>41</v>
      </c>
      <c r="C9" s="260">
        <v>57</v>
      </c>
      <c r="D9" s="260">
        <v>50</v>
      </c>
      <c r="E9" s="260">
        <v>34</v>
      </c>
      <c r="F9" s="260">
        <v>48</v>
      </c>
      <c r="G9" s="260">
        <v>59</v>
      </c>
      <c r="H9" s="260">
        <v>17</v>
      </c>
      <c r="I9" s="260">
        <v>55</v>
      </c>
      <c r="J9" s="260">
        <v>56</v>
      </c>
      <c r="K9" s="260">
        <v>56</v>
      </c>
      <c r="L9" s="260">
        <v>53</v>
      </c>
      <c r="M9" s="260">
        <v>33</v>
      </c>
      <c r="N9" s="259">
        <f t="shared" si="0"/>
        <v>559</v>
      </c>
    </row>
    <row r="10" spans="1:14" ht="12.75" customHeight="1">
      <c r="A10" s="257" t="s">
        <v>343</v>
      </c>
      <c r="B10" s="260">
        <v>28</v>
      </c>
      <c r="C10" s="260">
        <v>40</v>
      </c>
      <c r="D10" s="260">
        <v>30</v>
      </c>
      <c r="E10" s="260">
        <v>41</v>
      </c>
      <c r="F10" s="260">
        <v>34</v>
      </c>
      <c r="G10" s="260">
        <v>18</v>
      </c>
      <c r="H10" s="260">
        <v>30</v>
      </c>
      <c r="I10" s="260">
        <v>19</v>
      </c>
      <c r="J10" s="260">
        <v>29</v>
      </c>
      <c r="K10" s="260">
        <v>25</v>
      </c>
      <c r="L10" s="260">
        <v>16</v>
      </c>
      <c r="M10" s="260">
        <v>9</v>
      </c>
      <c r="N10" s="259">
        <f t="shared" si="0"/>
        <v>319</v>
      </c>
    </row>
    <row r="11" spans="1:14" ht="12.75" customHeight="1">
      <c r="A11" s="261" t="s">
        <v>363</v>
      </c>
      <c r="B11" s="260">
        <v>177</v>
      </c>
      <c r="C11" s="260">
        <v>183</v>
      </c>
      <c r="D11" s="260">
        <v>183</v>
      </c>
      <c r="E11" s="260">
        <v>166</v>
      </c>
      <c r="F11" s="260">
        <v>206</v>
      </c>
      <c r="G11" s="260">
        <v>228</v>
      </c>
      <c r="H11" s="260">
        <v>191</v>
      </c>
      <c r="I11" s="260">
        <v>199</v>
      </c>
      <c r="J11" s="260">
        <v>212</v>
      </c>
      <c r="K11" s="260">
        <v>191</v>
      </c>
      <c r="L11" s="260">
        <v>205</v>
      </c>
      <c r="M11" s="260">
        <v>214</v>
      </c>
      <c r="N11" s="262">
        <f>SUM(B11:M11)</f>
        <v>2355</v>
      </c>
    </row>
    <row r="12" spans="1:14" ht="12.75" customHeight="1">
      <c r="A12" s="257" t="s">
        <v>344</v>
      </c>
      <c r="B12" s="260">
        <v>299</v>
      </c>
      <c r="C12" s="260">
        <v>225</v>
      </c>
      <c r="D12" s="260">
        <v>277</v>
      </c>
      <c r="E12" s="260">
        <v>245</v>
      </c>
      <c r="F12" s="260">
        <v>268</v>
      </c>
      <c r="G12" s="260">
        <v>282</v>
      </c>
      <c r="H12" s="260">
        <v>275</v>
      </c>
      <c r="I12" s="260">
        <v>405</v>
      </c>
      <c r="J12" s="260">
        <v>285</v>
      </c>
      <c r="K12" s="260">
        <v>281</v>
      </c>
      <c r="L12" s="260">
        <v>283</v>
      </c>
      <c r="M12" s="260">
        <v>187</v>
      </c>
      <c r="N12" s="259">
        <f t="shared" si="0"/>
        <v>3312</v>
      </c>
    </row>
    <row r="13" spans="1:14" ht="12.75" customHeight="1">
      <c r="A13" s="257" t="s">
        <v>345</v>
      </c>
      <c r="B13" s="260">
        <v>138</v>
      </c>
      <c r="C13" s="260">
        <v>187</v>
      </c>
      <c r="D13" s="260">
        <v>199</v>
      </c>
      <c r="E13" s="260">
        <v>153</v>
      </c>
      <c r="F13" s="260">
        <v>249</v>
      </c>
      <c r="G13" s="260">
        <v>250</v>
      </c>
      <c r="H13" s="260">
        <v>256</v>
      </c>
      <c r="I13" s="260">
        <v>262</v>
      </c>
      <c r="J13" s="260">
        <v>262</v>
      </c>
      <c r="K13" s="260">
        <v>267</v>
      </c>
      <c r="L13" s="260">
        <v>229</v>
      </c>
      <c r="M13" s="260">
        <v>263</v>
      </c>
      <c r="N13" s="259">
        <f t="shared" si="0"/>
        <v>2715</v>
      </c>
    </row>
    <row r="14" spans="1:14" ht="12.75" customHeight="1">
      <c r="A14" s="257" t="s">
        <v>346</v>
      </c>
      <c r="B14" s="260">
        <v>15</v>
      </c>
      <c r="C14" s="260">
        <v>15</v>
      </c>
      <c r="D14" s="260">
        <v>13</v>
      </c>
      <c r="E14" s="260">
        <v>15</v>
      </c>
      <c r="F14" s="260">
        <v>13</v>
      </c>
      <c r="G14" s="260">
        <v>21</v>
      </c>
      <c r="H14" s="260">
        <v>13</v>
      </c>
      <c r="I14" s="260">
        <v>19</v>
      </c>
      <c r="J14" s="260">
        <v>5</v>
      </c>
      <c r="K14" s="260">
        <v>11</v>
      </c>
      <c r="L14" s="260">
        <v>23</v>
      </c>
      <c r="M14" s="260">
        <v>11</v>
      </c>
      <c r="N14" s="259">
        <f t="shared" si="0"/>
        <v>174</v>
      </c>
    </row>
    <row r="15" spans="1:14" ht="12.75" customHeight="1">
      <c r="A15" s="257" t="s">
        <v>347</v>
      </c>
      <c r="B15" s="260">
        <v>1395</v>
      </c>
      <c r="C15" s="260">
        <v>1541</v>
      </c>
      <c r="D15" s="260">
        <v>1814</v>
      </c>
      <c r="E15" s="260">
        <v>1547</v>
      </c>
      <c r="F15" s="260">
        <v>1686</v>
      </c>
      <c r="G15" s="260">
        <v>1729</v>
      </c>
      <c r="H15" s="260">
        <v>1619</v>
      </c>
      <c r="I15" s="260">
        <v>1793</v>
      </c>
      <c r="J15" s="260">
        <v>1615</v>
      </c>
      <c r="K15" s="260">
        <v>1691</v>
      </c>
      <c r="L15" s="260">
        <v>1568</v>
      </c>
      <c r="M15" s="260">
        <v>1394</v>
      </c>
      <c r="N15" s="259">
        <f t="shared" si="0"/>
        <v>19392</v>
      </c>
    </row>
    <row r="16" spans="1:14" ht="12.75" customHeight="1">
      <c r="A16" s="257" t="s">
        <v>348</v>
      </c>
      <c r="B16" s="260">
        <v>68</v>
      </c>
      <c r="C16" s="260">
        <v>47</v>
      </c>
      <c r="D16" s="260">
        <v>66</v>
      </c>
      <c r="E16" s="260">
        <v>60</v>
      </c>
      <c r="F16" s="260">
        <v>93</v>
      </c>
      <c r="G16" s="260">
        <v>95</v>
      </c>
      <c r="H16" s="260">
        <v>104</v>
      </c>
      <c r="I16" s="260">
        <v>100</v>
      </c>
      <c r="J16" s="260">
        <v>108</v>
      </c>
      <c r="K16" s="260">
        <v>31</v>
      </c>
      <c r="L16" s="260">
        <v>85</v>
      </c>
      <c r="M16" s="260">
        <v>101</v>
      </c>
      <c r="N16" s="259">
        <f t="shared" si="0"/>
        <v>958</v>
      </c>
    </row>
    <row r="17" spans="1:14" ht="12.75" customHeight="1">
      <c r="A17" s="257" t="s">
        <v>349</v>
      </c>
      <c r="B17" s="260">
        <v>353</v>
      </c>
      <c r="C17" s="260">
        <v>494</v>
      </c>
      <c r="D17" s="260">
        <v>437</v>
      </c>
      <c r="E17" s="260">
        <v>648</v>
      </c>
      <c r="F17" s="260">
        <v>706</v>
      </c>
      <c r="G17" s="260">
        <v>749</v>
      </c>
      <c r="H17" s="260">
        <v>782</v>
      </c>
      <c r="I17" s="260">
        <v>641</v>
      </c>
      <c r="J17" s="260">
        <v>663</v>
      </c>
      <c r="K17" s="260">
        <v>675</v>
      </c>
      <c r="L17" s="260">
        <v>660</v>
      </c>
      <c r="M17" s="260">
        <v>326</v>
      </c>
      <c r="N17" s="259">
        <f t="shared" si="0"/>
        <v>7134</v>
      </c>
    </row>
    <row r="18" spans="1:14" ht="12.75" customHeight="1">
      <c r="A18" s="257" t="s">
        <v>350</v>
      </c>
      <c r="B18" s="260">
        <v>293</v>
      </c>
      <c r="C18" s="260">
        <v>381</v>
      </c>
      <c r="D18" s="260">
        <v>304</v>
      </c>
      <c r="E18" s="260">
        <v>290</v>
      </c>
      <c r="F18" s="260">
        <v>317</v>
      </c>
      <c r="G18" s="260">
        <v>358</v>
      </c>
      <c r="H18" s="260">
        <v>354</v>
      </c>
      <c r="I18" s="260">
        <v>372</v>
      </c>
      <c r="J18" s="260">
        <v>296</v>
      </c>
      <c r="K18" s="260">
        <v>297</v>
      </c>
      <c r="L18" s="260">
        <v>218</v>
      </c>
      <c r="M18" s="260">
        <v>312</v>
      </c>
      <c r="N18" s="259">
        <f t="shared" si="0"/>
        <v>3792</v>
      </c>
    </row>
    <row r="19" spans="1:14" ht="12.75" customHeight="1">
      <c r="A19" s="257" t="s">
        <v>377</v>
      </c>
      <c r="B19" s="260">
        <v>820</v>
      </c>
      <c r="C19" s="260">
        <v>602</v>
      </c>
      <c r="D19" s="260">
        <v>623</v>
      </c>
      <c r="E19" s="260">
        <v>704</v>
      </c>
      <c r="F19" s="260">
        <v>810</v>
      </c>
      <c r="G19" s="260">
        <v>765</v>
      </c>
      <c r="H19" s="260">
        <v>803</v>
      </c>
      <c r="I19" s="260">
        <v>801</v>
      </c>
      <c r="J19" s="260">
        <v>751</v>
      </c>
      <c r="K19" s="260">
        <v>720</v>
      </c>
      <c r="L19" s="260">
        <v>682</v>
      </c>
      <c r="M19" s="260">
        <v>719</v>
      </c>
      <c r="N19" s="259">
        <f t="shared" si="0"/>
        <v>8800</v>
      </c>
    </row>
    <row r="20" spans="1:14" ht="12.75" customHeight="1">
      <c r="A20" s="257" t="s">
        <v>351</v>
      </c>
      <c r="B20" s="260">
        <v>26</v>
      </c>
      <c r="C20" s="260">
        <v>32</v>
      </c>
      <c r="D20" s="260">
        <v>28</v>
      </c>
      <c r="E20" s="260">
        <v>34</v>
      </c>
      <c r="F20" s="260">
        <v>38</v>
      </c>
      <c r="G20" s="260">
        <v>21</v>
      </c>
      <c r="H20" s="260">
        <v>20</v>
      </c>
      <c r="I20" s="260">
        <v>29</v>
      </c>
      <c r="J20" s="260">
        <v>8</v>
      </c>
      <c r="K20" s="260">
        <v>6</v>
      </c>
      <c r="L20" s="260">
        <v>18</v>
      </c>
      <c r="M20" s="260">
        <v>9</v>
      </c>
      <c r="N20" s="259">
        <f t="shared" si="0"/>
        <v>269</v>
      </c>
    </row>
    <row r="21" spans="1:14" ht="12.75" customHeight="1">
      <c r="A21" s="257" t="s">
        <v>352</v>
      </c>
      <c r="B21" s="260">
        <v>37</v>
      </c>
      <c r="C21" s="260">
        <v>43</v>
      </c>
      <c r="D21" s="260">
        <v>46</v>
      </c>
      <c r="E21" s="260">
        <v>54</v>
      </c>
      <c r="F21" s="260">
        <v>60</v>
      </c>
      <c r="G21" s="260">
        <v>65</v>
      </c>
      <c r="H21" s="260">
        <v>67</v>
      </c>
      <c r="I21" s="260">
        <v>28</v>
      </c>
      <c r="J21" s="260">
        <v>66</v>
      </c>
      <c r="K21" s="260">
        <v>48</v>
      </c>
      <c r="L21" s="260">
        <v>22</v>
      </c>
      <c r="M21" s="260">
        <v>24</v>
      </c>
      <c r="N21" s="259">
        <f t="shared" si="0"/>
        <v>560</v>
      </c>
    </row>
    <row r="22" spans="1:14" ht="12.75" customHeight="1">
      <c r="A22" s="257" t="s">
        <v>353</v>
      </c>
      <c r="B22" s="260">
        <v>52</v>
      </c>
      <c r="C22" s="260">
        <v>51</v>
      </c>
      <c r="D22" s="260">
        <v>64</v>
      </c>
      <c r="E22" s="260">
        <v>138</v>
      </c>
      <c r="F22" s="260">
        <v>84</v>
      </c>
      <c r="G22" s="260">
        <v>126</v>
      </c>
      <c r="H22" s="260">
        <v>179</v>
      </c>
      <c r="I22" s="260">
        <v>78</v>
      </c>
      <c r="J22" s="260">
        <v>142</v>
      </c>
      <c r="K22" s="260">
        <v>150</v>
      </c>
      <c r="L22" s="260">
        <v>141</v>
      </c>
      <c r="M22" s="260">
        <v>118</v>
      </c>
      <c r="N22" s="259">
        <f t="shared" si="0"/>
        <v>1323</v>
      </c>
    </row>
    <row r="23" spans="1:14" ht="12.75" customHeight="1">
      <c r="A23" s="257" t="s">
        <v>354</v>
      </c>
      <c r="B23" s="260">
        <v>1189</v>
      </c>
      <c r="C23" s="260">
        <v>1225</v>
      </c>
      <c r="D23" s="260">
        <v>1291</v>
      </c>
      <c r="E23" s="260">
        <v>1043</v>
      </c>
      <c r="F23" s="260">
        <v>1255</v>
      </c>
      <c r="G23" s="260">
        <v>1410</v>
      </c>
      <c r="H23" s="260">
        <v>1366</v>
      </c>
      <c r="I23" s="260">
        <v>1478</v>
      </c>
      <c r="J23" s="260">
        <v>1436</v>
      </c>
      <c r="K23" s="260">
        <v>1396</v>
      </c>
      <c r="L23" s="260">
        <v>1221</v>
      </c>
      <c r="M23" s="260">
        <v>1354</v>
      </c>
      <c r="N23" s="259">
        <f t="shared" si="0"/>
        <v>15664</v>
      </c>
    </row>
    <row r="24" spans="1:15" ht="12.75" customHeight="1">
      <c r="A24" s="257" t="s">
        <v>355</v>
      </c>
      <c r="B24" s="260">
        <v>6</v>
      </c>
      <c r="C24" s="260">
        <v>7</v>
      </c>
      <c r="D24" s="260">
        <v>11</v>
      </c>
      <c r="E24" s="260">
        <v>7</v>
      </c>
      <c r="F24" s="260">
        <v>6</v>
      </c>
      <c r="G24" s="260">
        <v>42</v>
      </c>
      <c r="H24" s="260">
        <v>8</v>
      </c>
      <c r="I24" s="260">
        <v>14</v>
      </c>
      <c r="J24" s="260">
        <v>4</v>
      </c>
      <c r="K24" s="260">
        <v>2</v>
      </c>
      <c r="L24" s="260">
        <v>13</v>
      </c>
      <c r="M24" s="260">
        <v>5</v>
      </c>
      <c r="N24" s="259">
        <f t="shared" si="0"/>
        <v>125</v>
      </c>
      <c r="O24" s="238" t="s">
        <v>56</v>
      </c>
    </row>
    <row r="25" spans="1:14" ht="12.75" customHeight="1">
      <c r="A25" s="257" t="s">
        <v>356</v>
      </c>
      <c r="B25" s="260">
        <v>393</v>
      </c>
      <c r="C25" s="260">
        <v>374</v>
      </c>
      <c r="D25" s="260">
        <v>410</v>
      </c>
      <c r="E25" s="260">
        <v>247</v>
      </c>
      <c r="F25" s="260">
        <v>379</v>
      </c>
      <c r="G25" s="260">
        <v>352</v>
      </c>
      <c r="H25" s="260">
        <v>325</v>
      </c>
      <c r="I25" s="260">
        <v>488</v>
      </c>
      <c r="J25" s="260">
        <v>464</v>
      </c>
      <c r="K25" s="260">
        <v>410</v>
      </c>
      <c r="L25" s="260">
        <v>415</v>
      </c>
      <c r="M25" s="260">
        <v>380</v>
      </c>
      <c r="N25" s="259">
        <f t="shared" si="0"/>
        <v>4637</v>
      </c>
    </row>
    <row r="26" spans="1:14" ht="12.75" customHeight="1">
      <c r="A26" s="257" t="s">
        <v>381</v>
      </c>
      <c r="B26" s="260">
        <v>194</v>
      </c>
      <c r="C26" s="260">
        <v>219</v>
      </c>
      <c r="D26" s="260">
        <v>184</v>
      </c>
      <c r="E26" s="260">
        <v>178</v>
      </c>
      <c r="F26" s="260">
        <v>235</v>
      </c>
      <c r="G26" s="260">
        <v>233</v>
      </c>
      <c r="H26" s="260">
        <v>210</v>
      </c>
      <c r="I26" s="260">
        <v>225</v>
      </c>
      <c r="J26" s="260">
        <v>193</v>
      </c>
      <c r="K26" s="260">
        <v>218</v>
      </c>
      <c r="L26" s="260">
        <v>192</v>
      </c>
      <c r="M26" s="260">
        <v>208</v>
      </c>
      <c r="N26" s="259">
        <f t="shared" si="0"/>
        <v>2489</v>
      </c>
    </row>
    <row r="27" spans="1:14" ht="12.75" customHeight="1">
      <c r="A27" s="257" t="s">
        <v>357</v>
      </c>
      <c r="B27" s="260">
        <v>232</v>
      </c>
      <c r="C27" s="260">
        <v>280</v>
      </c>
      <c r="D27" s="260">
        <v>249</v>
      </c>
      <c r="E27" s="260">
        <v>271</v>
      </c>
      <c r="F27" s="260">
        <v>207</v>
      </c>
      <c r="G27" s="260">
        <v>200</v>
      </c>
      <c r="H27" s="260">
        <v>189</v>
      </c>
      <c r="I27" s="260">
        <v>249</v>
      </c>
      <c r="J27" s="260">
        <v>229</v>
      </c>
      <c r="K27" s="260">
        <v>281</v>
      </c>
      <c r="L27" s="260">
        <v>410</v>
      </c>
      <c r="M27" s="260">
        <v>191</v>
      </c>
      <c r="N27" s="259">
        <f t="shared" si="0"/>
        <v>2988</v>
      </c>
    </row>
    <row r="28" spans="1:14" ht="12.75" customHeight="1">
      <c r="A28" s="257" t="s">
        <v>382</v>
      </c>
      <c r="B28" s="260">
        <v>25</v>
      </c>
      <c r="C28" s="260">
        <v>36</v>
      </c>
      <c r="D28" s="260">
        <v>36</v>
      </c>
      <c r="E28" s="260">
        <v>41</v>
      </c>
      <c r="F28" s="260">
        <v>44</v>
      </c>
      <c r="G28" s="260">
        <v>56</v>
      </c>
      <c r="H28" s="260">
        <v>28</v>
      </c>
      <c r="I28" s="260">
        <v>59</v>
      </c>
      <c r="J28" s="260">
        <v>48</v>
      </c>
      <c r="K28" s="260">
        <v>48</v>
      </c>
      <c r="L28" s="260">
        <v>37</v>
      </c>
      <c r="M28" s="260">
        <v>48</v>
      </c>
      <c r="N28" s="259">
        <f t="shared" si="0"/>
        <v>506</v>
      </c>
    </row>
    <row r="29" spans="1:14" ht="12.75" customHeight="1">
      <c r="A29" s="257" t="s">
        <v>358</v>
      </c>
      <c r="B29" s="260">
        <v>21</v>
      </c>
      <c r="C29" s="260">
        <v>19</v>
      </c>
      <c r="D29" s="260">
        <v>11</v>
      </c>
      <c r="E29" s="260">
        <v>13</v>
      </c>
      <c r="F29" s="260">
        <v>15</v>
      </c>
      <c r="G29" s="260">
        <v>18</v>
      </c>
      <c r="H29" s="260">
        <v>14</v>
      </c>
      <c r="I29" s="260">
        <v>13</v>
      </c>
      <c r="J29" s="260">
        <v>14</v>
      </c>
      <c r="K29" s="260">
        <v>27</v>
      </c>
      <c r="L29" s="260">
        <v>16</v>
      </c>
      <c r="M29" s="260">
        <v>11</v>
      </c>
      <c r="N29" s="259">
        <f t="shared" si="0"/>
        <v>192</v>
      </c>
    </row>
    <row r="30" spans="1:14" ht="12.75" customHeight="1">
      <c r="A30" s="257" t="s">
        <v>359</v>
      </c>
      <c r="B30" s="260">
        <v>1290</v>
      </c>
      <c r="C30" s="260">
        <v>1290</v>
      </c>
      <c r="D30" s="260">
        <v>1093</v>
      </c>
      <c r="E30" s="260">
        <v>1041</v>
      </c>
      <c r="F30" s="260">
        <v>1198</v>
      </c>
      <c r="G30" s="260">
        <v>1213</v>
      </c>
      <c r="H30" s="260">
        <v>1127</v>
      </c>
      <c r="I30" s="260">
        <v>1175</v>
      </c>
      <c r="J30" s="260">
        <v>1174</v>
      </c>
      <c r="K30" s="260">
        <v>1124</v>
      </c>
      <c r="L30" s="260">
        <v>1072</v>
      </c>
      <c r="M30" s="260">
        <v>1024</v>
      </c>
      <c r="N30" s="259">
        <f t="shared" si="0"/>
        <v>13821</v>
      </c>
    </row>
    <row r="31" spans="1:14" ht="12.75" customHeight="1">
      <c r="A31" s="260" t="s">
        <v>362</v>
      </c>
      <c r="B31" s="260">
        <f aca="true" t="shared" si="1" ref="B31:M31">SUM(B5:B30)</f>
        <v>7394</v>
      </c>
      <c r="C31" s="260">
        <f t="shared" si="1"/>
        <v>7660</v>
      </c>
      <c r="D31" s="260">
        <f t="shared" si="1"/>
        <v>7696</v>
      </c>
      <c r="E31" s="260">
        <f t="shared" si="1"/>
        <v>7289</v>
      </c>
      <c r="F31" s="260">
        <f t="shared" si="1"/>
        <v>8391</v>
      </c>
      <c r="G31" s="260">
        <f t="shared" si="1"/>
        <v>8699</v>
      </c>
      <c r="H31" s="260">
        <f t="shared" si="1"/>
        <v>8336</v>
      </c>
      <c r="I31" s="260">
        <f t="shared" si="1"/>
        <v>8860</v>
      </c>
      <c r="J31" s="260">
        <f t="shared" si="1"/>
        <v>8344</v>
      </c>
      <c r="K31" s="260">
        <f t="shared" si="1"/>
        <v>8399</v>
      </c>
      <c r="L31" s="260">
        <f t="shared" si="1"/>
        <v>7966</v>
      </c>
      <c r="M31" s="260">
        <f t="shared" si="1"/>
        <v>7217</v>
      </c>
      <c r="N31" s="259">
        <f t="shared" si="0"/>
        <v>96251</v>
      </c>
    </row>
    <row r="32" ht="12.75" customHeight="1">
      <c r="A32" s="218" t="s">
        <v>385</v>
      </c>
    </row>
    <row r="35" ht="12" customHeight="1"/>
    <row r="36" ht="12.75">
      <c r="E36" s="239"/>
    </row>
  </sheetData>
  <sheetProtection/>
  <mergeCells count="1">
    <mergeCell ref="A1:N2"/>
  </mergeCells>
  <printOptions horizontalCentered="1"/>
  <pageMargins left="0.7874015748031497" right="0.5905511811023623" top="0.984251968503937" bottom="0.1968503937007874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6.7109375" defaultRowHeight="12.75"/>
  <cols>
    <col min="1" max="1" width="29.7109375" style="126" customWidth="1"/>
    <col min="2" max="5" width="7.28125" style="126" customWidth="1"/>
    <col min="6" max="6" width="7.00390625" style="126" customWidth="1"/>
    <col min="7" max="14" width="7.28125" style="126" customWidth="1"/>
    <col min="15" max="15" width="8.421875" style="126" customWidth="1"/>
    <col min="16" max="16384" width="6.7109375" style="126" customWidth="1"/>
  </cols>
  <sheetData>
    <row r="1" spans="1:14" ht="12.75">
      <c r="A1" s="219" t="s">
        <v>388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30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8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8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6.5" customHeight="1">
      <c r="A5" s="240" t="s">
        <v>137</v>
      </c>
      <c r="B5" s="241" t="s">
        <v>138</v>
      </c>
      <c r="C5" s="241" t="s">
        <v>139</v>
      </c>
      <c r="D5" s="241" t="s">
        <v>140</v>
      </c>
      <c r="E5" s="241" t="s">
        <v>141</v>
      </c>
      <c r="F5" s="241" t="s">
        <v>142</v>
      </c>
      <c r="G5" s="241" t="s">
        <v>143</v>
      </c>
      <c r="H5" s="241" t="s">
        <v>144</v>
      </c>
      <c r="I5" s="241" t="s">
        <v>145</v>
      </c>
      <c r="J5" s="241" t="s">
        <v>146</v>
      </c>
      <c r="K5" s="241" t="s">
        <v>147</v>
      </c>
      <c r="L5" s="241" t="s">
        <v>148</v>
      </c>
      <c r="M5" s="241" t="s">
        <v>149</v>
      </c>
      <c r="N5" s="222" t="s">
        <v>44</v>
      </c>
    </row>
    <row r="6" spans="1:14" ht="21.75" customHeight="1">
      <c r="A6" s="226" t="s">
        <v>365</v>
      </c>
      <c r="B6" s="230">
        <f>'1a. vez pediátricas'!B6+'Subsec. Pediátricas'!B6</f>
        <v>278</v>
      </c>
      <c r="C6" s="230">
        <f>'1a. vez pediátricas'!C6+'Subsec. Pediátricas'!C6</f>
        <v>264</v>
      </c>
      <c r="D6" s="230">
        <f>'1a. vez pediátricas'!D6+'Subsec. Pediátricas'!D6</f>
        <v>208</v>
      </c>
      <c r="E6" s="230">
        <f>'1a. vez pediátricas'!E6+'Subsec. Pediátricas'!E6</f>
        <v>215</v>
      </c>
      <c r="F6" s="230">
        <f>'1a. vez pediátricas'!F6+'Subsec. Pediátricas'!F6</f>
        <v>268</v>
      </c>
      <c r="G6" s="230">
        <f>'1a. vez pediátricas'!G6+'Subsec. Pediátricas'!G6</f>
        <v>244</v>
      </c>
      <c r="H6" s="230">
        <f>'1a. vez pediátricas'!H6+'Subsec. Pediátricas'!H6</f>
        <v>188</v>
      </c>
      <c r="I6" s="230">
        <f>'1a. vez pediátricas'!I6+'Subsec. Pediátricas'!I6</f>
        <v>138</v>
      </c>
      <c r="J6" s="230">
        <f>'1a. vez pediátricas'!J6+'Subsec. Pediátricas'!J6</f>
        <v>230</v>
      </c>
      <c r="K6" s="230">
        <f>'1a. vez pediátricas'!K6+'Subsec. Pediátricas'!K6</f>
        <v>248</v>
      </c>
      <c r="L6" s="230">
        <f>'1a. vez pediátricas'!L6+'Subsec. Pediátricas'!L6</f>
        <v>211</v>
      </c>
      <c r="M6" s="230">
        <f>'1a. vez pediátricas'!M6+'Subsec. Pediátricas'!M6</f>
        <v>163</v>
      </c>
      <c r="N6" s="225">
        <f aca="true" t="shared" si="0" ref="N6:N23">SUM(B6:M6)</f>
        <v>2655</v>
      </c>
    </row>
    <row r="7" spans="1:14" ht="21.75" customHeight="1">
      <c r="A7" s="226" t="s">
        <v>341</v>
      </c>
      <c r="B7" s="230">
        <f>'1a. vez pediátricas'!B7+'Subsec. Pediátricas'!B7</f>
        <v>8</v>
      </c>
      <c r="C7" s="230">
        <f>'1a. vez pediátricas'!C7+'Subsec. Pediátricas'!C7</f>
        <v>14</v>
      </c>
      <c r="D7" s="230">
        <f>'1a. vez pediátricas'!D7+'Subsec. Pediátricas'!D7</f>
        <v>15</v>
      </c>
      <c r="E7" s="230">
        <f>'1a. vez pediátricas'!E7+'Subsec. Pediátricas'!E7</f>
        <v>0</v>
      </c>
      <c r="F7" s="230">
        <f>'1a. vez pediátricas'!F7+'Subsec. Pediátricas'!F7</f>
        <v>14</v>
      </c>
      <c r="G7" s="230">
        <f>'1a. vez pediátricas'!G7+'Subsec. Pediátricas'!G7</f>
        <v>7</v>
      </c>
      <c r="H7" s="230">
        <f>'1a. vez pediátricas'!H7+'Subsec. Pediátricas'!H7</f>
        <v>16</v>
      </c>
      <c r="I7" s="230">
        <f>'1a. vez pediátricas'!I7+'Subsec. Pediátricas'!I7</f>
        <v>0</v>
      </c>
      <c r="J7" s="230">
        <f>'1a. vez pediátricas'!J7+'Subsec. Pediátricas'!J7</f>
        <v>20</v>
      </c>
      <c r="K7" s="230">
        <f>'1a. vez pediátricas'!K7+'Subsec. Pediátricas'!K7</f>
        <v>8</v>
      </c>
      <c r="L7" s="230">
        <f>'1a. vez pediátricas'!L7+'Subsec. Pediátricas'!L7</f>
        <v>10</v>
      </c>
      <c r="M7" s="230">
        <f>'1a. vez pediátricas'!M7+'Subsec. Pediátricas'!M7</f>
        <v>23</v>
      </c>
      <c r="N7" s="225">
        <f t="shared" si="0"/>
        <v>135</v>
      </c>
    </row>
    <row r="8" spans="1:14" ht="21.75" customHeight="1">
      <c r="A8" s="226" t="s">
        <v>366</v>
      </c>
      <c r="B8" s="230">
        <f>'1a. vez pediátricas'!B8+'Subsec. Pediátricas'!B8</f>
        <v>30</v>
      </c>
      <c r="C8" s="230">
        <f>'1a. vez pediátricas'!C8+'Subsec. Pediátricas'!C8</f>
        <v>30</v>
      </c>
      <c r="D8" s="230">
        <f>'1a. vez pediátricas'!D8+'Subsec. Pediátricas'!D8</f>
        <v>33</v>
      </c>
      <c r="E8" s="230">
        <f>'1a. vez pediátricas'!E8+'Subsec. Pediátricas'!E8</f>
        <v>26</v>
      </c>
      <c r="F8" s="230">
        <f>'1a. vez pediátricas'!F8+'Subsec. Pediátricas'!F8</f>
        <v>26</v>
      </c>
      <c r="G8" s="230">
        <f>'1a. vez pediátricas'!G8+'Subsec. Pediátricas'!G8</f>
        <v>34</v>
      </c>
      <c r="H8" s="230">
        <f>'1a. vez pediátricas'!H8+'Subsec. Pediátricas'!H8</f>
        <v>31</v>
      </c>
      <c r="I8" s="230">
        <f>'1a. vez pediátricas'!I8+'Subsec. Pediátricas'!I8</f>
        <v>44</v>
      </c>
      <c r="J8" s="230">
        <f>'1a. vez pediátricas'!J8+'Subsec. Pediátricas'!J8</f>
        <v>40</v>
      </c>
      <c r="K8" s="230">
        <f>'1a. vez pediátricas'!K8+'Subsec. Pediátricas'!K8</f>
        <v>32</v>
      </c>
      <c r="L8" s="230">
        <f>'1a. vez pediátricas'!L8+'Subsec. Pediátricas'!L8</f>
        <v>44</v>
      </c>
      <c r="M8" s="230">
        <f>'1a. vez pediátricas'!M8+'Subsec. Pediátricas'!M8</f>
        <v>27</v>
      </c>
      <c r="N8" s="225">
        <f t="shared" si="0"/>
        <v>397</v>
      </c>
    </row>
    <row r="9" spans="1:14" ht="21.75" customHeight="1">
      <c r="A9" s="226" t="s">
        <v>367</v>
      </c>
      <c r="B9" s="230">
        <f>'1a. vez pediátricas'!B9+'Subsec. Pediátricas'!B9</f>
        <v>228</v>
      </c>
      <c r="C9" s="230">
        <f>'1a. vez pediátricas'!C9+'Subsec. Pediátricas'!C9</f>
        <v>168</v>
      </c>
      <c r="D9" s="230">
        <f>'1a. vez pediátricas'!D9+'Subsec. Pediátricas'!D9</f>
        <v>159</v>
      </c>
      <c r="E9" s="230">
        <f>'1a. vez pediátricas'!E9+'Subsec. Pediátricas'!E9</f>
        <v>199</v>
      </c>
      <c r="F9" s="230">
        <f>'1a. vez pediátricas'!F9+'Subsec. Pediátricas'!F9</f>
        <v>179</v>
      </c>
      <c r="G9" s="230">
        <f>'1a. vez pediátricas'!G9+'Subsec. Pediátricas'!G9</f>
        <v>212</v>
      </c>
      <c r="H9" s="230">
        <f>'1a. vez pediátricas'!H9+'Subsec. Pediátricas'!H9</f>
        <v>166</v>
      </c>
      <c r="I9" s="230">
        <f>'1a. vez pediátricas'!I9+'Subsec. Pediátricas'!I9</f>
        <v>222</v>
      </c>
      <c r="J9" s="230">
        <f>'1a. vez pediátricas'!J9+'Subsec. Pediátricas'!J9</f>
        <v>201</v>
      </c>
      <c r="K9" s="230">
        <f>'1a. vez pediátricas'!K9+'Subsec. Pediátricas'!K9</f>
        <v>207</v>
      </c>
      <c r="L9" s="230">
        <f>'1a. vez pediátricas'!L9+'Subsec. Pediátricas'!L9</f>
        <v>169</v>
      </c>
      <c r="M9" s="230">
        <f>'1a. vez pediátricas'!M9+'Subsec. Pediátricas'!M9</f>
        <v>128</v>
      </c>
      <c r="N9" s="225">
        <f t="shared" si="0"/>
        <v>2238</v>
      </c>
    </row>
    <row r="10" spans="1:14" ht="21.75" customHeight="1">
      <c r="A10" s="242" t="s">
        <v>342</v>
      </c>
      <c r="B10" s="230">
        <f>'1a. vez pediátricas'!B10+'Subsec. Pediátricas'!B10</f>
        <v>19</v>
      </c>
      <c r="C10" s="230">
        <f>'1a. vez pediátricas'!C10+'Subsec. Pediátricas'!C10</f>
        <v>24</v>
      </c>
      <c r="D10" s="230">
        <f>'1a. vez pediátricas'!D10+'Subsec. Pediátricas'!D10</f>
        <v>26</v>
      </c>
      <c r="E10" s="230">
        <f>'1a. vez pediátricas'!E10+'Subsec. Pediátricas'!E10</f>
        <v>20</v>
      </c>
      <c r="F10" s="230">
        <f>'1a. vez pediátricas'!F10+'Subsec. Pediátricas'!F10</f>
        <v>30</v>
      </c>
      <c r="G10" s="230">
        <f>'1a. vez pediátricas'!G10+'Subsec. Pediátricas'!G10</f>
        <v>27</v>
      </c>
      <c r="H10" s="230">
        <f>'1a. vez pediátricas'!H10+'Subsec. Pediátricas'!H10</f>
        <v>13</v>
      </c>
      <c r="I10" s="230">
        <f>'1a. vez pediátricas'!I10+'Subsec. Pediátricas'!I10</f>
        <v>32</v>
      </c>
      <c r="J10" s="230">
        <f>'1a. vez pediátricas'!J10+'Subsec. Pediátricas'!J10</f>
        <v>30</v>
      </c>
      <c r="K10" s="230">
        <f>'1a. vez pediátricas'!K10+'Subsec. Pediátricas'!K10</f>
        <v>23</v>
      </c>
      <c r="L10" s="230">
        <f>'1a. vez pediátricas'!L10+'Subsec. Pediátricas'!L10</f>
        <v>31</v>
      </c>
      <c r="M10" s="230">
        <f>'1a. vez pediátricas'!M10+'Subsec. Pediátricas'!M10</f>
        <v>22</v>
      </c>
      <c r="N10" s="225">
        <f t="shared" si="0"/>
        <v>297</v>
      </c>
    </row>
    <row r="11" spans="1:14" ht="21.75" customHeight="1">
      <c r="A11" s="242" t="s">
        <v>344</v>
      </c>
      <c r="B11" s="230">
        <f>'1a. vez pediátricas'!B11+'Subsec. Pediátricas'!B11</f>
        <v>62</v>
      </c>
      <c r="C11" s="230">
        <f>'1a. vez pediátricas'!C11+'Subsec. Pediátricas'!C11</f>
        <v>63</v>
      </c>
      <c r="D11" s="230">
        <f>'1a. vez pediátricas'!D11+'Subsec. Pediátricas'!D11</f>
        <v>80</v>
      </c>
      <c r="E11" s="230">
        <f>'1a. vez pediátricas'!E11+'Subsec. Pediátricas'!E11</f>
        <v>38</v>
      </c>
      <c r="F11" s="230">
        <f>'1a. vez pediátricas'!F11+'Subsec. Pediátricas'!F11</f>
        <v>47</v>
      </c>
      <c r="G11" s="230">
        <f>'1a. vez pediátricas'!G11+'Subsec. Pediátricas'!G11</f>
        <v>37</v>
      </c>
      <c r="H11" s="230">
        <f>'1a. vez pediátricas'!H11+'Subsec. Pediátricas'!H11</f>
        <v>16</v>
      </c>
      <c r="I11" s="230">
        <f>'1a. vez pediátricas'!I11+'Subsec. Pediátricas'!I11</f>
        <v>38</v>
      </c>
      <c r="J11" s="230">
        <f>'1a. vez pediátricas'!J11+'Subsec. Pediátricas'!J11</f>
        <v>58</v>
      </c>
      <c r="K11" s="230">
        <f>'1a. vez pediátricas'!K11+'Subsec. Pediátricas'!K11</f>
        <v>74</v>
      </c>
      <c r="L11" s="230">
        <f>'1a. vez pediátricas'!L11+'Subsec. Pediátricas'!L11</f>
        <v>41</v>
      </c>
      <c r="M11" s="230">
        <f>'1a. vez pediátricas'!M11+'Subsec. Pediátricas'!M11</f>
        <v>55</v>
      </c>
      <c r="N11" s="225">
        <f t="shared" si="0"/>
        <v>609</v>
      </c>
    </row>
    <row r="12" spans="1:14" ht="21.75" customHeight="1">
      <c r="A12" s="226" t="s">
        <v>368</v>
      </c>
      <c r="B12" s="230">
        <f>'1a. vez pediátricas'!B12+'Subsec. Pediátricas'!B12</f>
        <v>293</v>
      </c>
      <c r="C12" s="230">
        <f>'1a. vez pediátricas'!C12+'Subsec. Pediátricas'!C12</f>
        <v>286</v>
      </c>
      <c r="D12" s="230">
        <f>'1a. vez pediátricas'!D12+'Subsec. Pediátricas'!D12</f>
        <v>236</v>
      </c>
      <c r="E12" s="230">
        <f>'1a. vez pediátricas'!E12+'Subsec. Pediátricas'!E12</f>
        <v>212</v>
      </c>
      <c r="F12" s="230">
        <f>'1a. vez pediátricas'!F12+'Subsec. Pediátricas'!F12</f>
        <v>223</v>
      </c>
      <c r="G12" s="230">
        <f>'1a. vez pediátricas'!G12+'Subsec. Pediátricas'!G12</f>
        <v>294</v>
      </c>
      <c r="H12" s="230">
        <f>'1a. vez pediátricas'!H12+'Subsec. Pediátricas'!H12</f>
        <v>310</v>
      </c>
      <c r="I12" s="230">
        <f>'1a. vez pediátricas'!I12+'Subsec. Pediátricas'!I12</f>
        <v>256</v>
      </c>
      <c r="J12" s="230">
        <f>'1a. vez pediátricas'!J12+'Subsec. Pediátricas'!J12</f>
        <v>260</v>
      </c>
      <c r="K12" s="230">
        <f>'1a. vez pediátricas'!K12+'Subsec. Pediátricas'!K12</f>
        <v>303</v>
      </c>
      <c r="L12" s="230">
        <f>'1a. vez pediátricas'!L12+'Subsec. Pediátricas'!L12</f>
        <v>190</v>
      </c>
      <c r="M12" s="230">
        <f>'1a. vez pediátricas'!M12+'Subsec. Pediátricas'!M12</f>
        <v>226</v>
      </c>
      <c r="N12" s="225">
        <f t="shared" si="0"/>
        <v>3089</v>
      </c>
    </row>
    <row r="13" spans="1:14" ht="21.75" customHeight="1">
      <c r="A13" s="226" t="s">
        <v>345</v>
      </c>
      <c r="B13" s="230">
        <f>'1a. vez pediátricas'!B13+'Subsec. Pediátricas'!B13</f>
        <v>6</v>
      </c>
      <c r="C13" s="230">
        <f>'1a. vez pediátricas'!C13+'Subsec. Pediátricas'!C13</f>
        <v>6</v>
      </c>
      <c r="D13" s="230">
        <f>'1a. vez pediátricas'!D13+'Subsec. Pediátricas'!D13</f>
        <v>4</v>
      </c>
      <c r="E13" s="230">
        <f>'1a. vez pediátricas'!E13+'Subsec. Pediátricas'!E13</f>
        <v>3</v>
      </c>
      <c r="F13" s="230">
        <f>'1a. vez pediátricas'!F13+'Subsec. Pediátricas'!F13</f>
        <v>5</v>
      </c>
      <c r="G13" s="230">
        <f>'1a. vez pediátricas'!G13+'Subsec. Pediátricas'!G13</f>
        <v>17</v>
      </c>
      <c r="H13" s="230">
        <f>'1a. vez pediátricas'!H13+'Subsec. Pediátricas'!H13</f>
        <v>6</v>
      </c>
      <c r="I13" s="230">
        <f>'1a. vez pediátricas'!I13+'Subsec. Pediátricas'!I13</f>
        <v>7</v>
      </c>
      <c r="J13" s="230">
        <f>'1a. vez pediátricas'!J13+'Subsec. Pediátricas'!J13</f>
        <v>8</v>
      </c>
      <c r="K13" s="230">
        <f>'1a. vez pediátricas'!K13+'Subsec. Pediátricas'!K13</f>
        <v>5</v>
      </c>
      <c r="L13" s="230">
        <f>'1a. vez pediátricas'!L13+'Subsec. Pediátricas'!L13</f>
        <v>13</v>
      </c>
      <c r="M13" s="230">
        <f>'1a. vez pediátricas'!M13+'Subsec. Pediátricas'!M13</f>
        <v>7</v>
      </c>
      <c r="N13" s="225">
        <f t="shared" si="0"/>
        <v>87</v>
      </c>
    </row>
    <row r="14" spans="1:14" ht="21.75" customHeight="1">
      <c r="A14" s="226" t="s">
        <v>346</v>
      </c>
      <c r="B14" s="230">
        <f>'1a. vez pediátricas'!B14+'Subsec. Pediátricas'!B14</f>
        <v>24</v>
      </c>
      <c r="C14" s="230">
        <f>'1a. vez pediátricas'!C14+'Subsec. Pediátricas'!C14</f>
        <v>26</v>
      </c>
      <c r="D14" s="230">
        <f>'1a. vez pediátricas'!D14+'Subsec. Pediátricas'!D14</f>
        <v>39</v>
      </c>
      <c r="E14" s="230">
        <f>'1a. vez pediátricas'!E14+'Subsec. Pediátricas'!E14</f>
        <v>25</v>
      </c>
      <c r="F14" s="230">
        <f>'1a. vez pediátricas'!F14+'Subsec. Pediátricas'!F14</f>
        <v>60</v>
      </c>
      <c r="G14" s="230">
        <f>'1a. vez pediátricas'!G14+'Subsec. Pediátricas'!G14</f>
        <v>48</v>
      </c>
      <c r="H14" s="230">
        <f>'1a. vez pediátricas'!H14+'Subsec. Pediátricas'!H14</f>
        <v>34</v>
      </c>
      <c r="I14" s="230">
        <f>'1a. vez pediátricas'!I14+'Subsec. Pediátricas'!I14</f>
        <v>39</v>
      </c>
      <c r="J14" s="230">
        <f>'1a. vez pediátricas'!J14+'Subsec. Pediátricas'!J14</f>
        <v>43</v>
      </c>
      <c r="K14" s="230">
        <f>'1a. vez pediátricas'!K14+'Subsec. Pediátricas'!K14</f>
        <v>39</v>
      </c>
      <c r="L14" s="230">
        <f>'1a. vez pediátricas'!L14+'Subsec. Pediátricas'!L14</f>
        <v>33</v>
      </c>
      <c r="M14" s="230">
        <f>'1a. vez pediátricas'!M14+'Subsec. Pediátricas'!M14</f>
        <v>61</v>
      </c>
      <c r="N14" s="225">
        <f t="shared" si="0"/>
        <v>471</v>
      </c>
    </row>
    <row r="15" spans="1:14" ht="21.75" customHeight="1">
      <c r="A15" s="226" t="s">
        <v>348</v>
      </c>
      <c r="B15" s="230">
        <f>'1a. vez pediátricas'!B15+'Subsec. Pediátricas'!B15</f>
        <v>2</v>
      </c>
      <c r="C15" s="230">
        <f>'1a. vez pediátricas'!C15+'Subsec. Pediátricas'!C15</f>
        <v>12</v>
      </c>
      <c r="D15" s="230">
        <f>'1a. vez pediátricas'!D15+'Subsec. Pediátricas'!D15</f>
        <v>4</v>
      </c>
      <c r="E15" s="230">
        <f>'1a. vez pediátricas'!E15+'Subsec. Pediátricas'!E15</f>
        <v>9</v>
      </c>
      <c r="F15" s="230">
        <f>'1a. vez pediátricas'!F15+'Subsec. Pediátricas'!F15</f>
        <v>4</v>
      </c>
      <c r="G15" s="230">
        <f>'1a. vez pediátricas'!G15+'Subsec. Pediátricas'!G15</f>
        <v>5</v>
      </c>
      <c r="H15" s="230">
        <f>'1a. vez pediátricas'!H15+'Subsec. Pediátricas'!H15</f>
        <v>9</v>
      </c>
      <c r="I15" s="230">
        <f>'1a. vez pediátricas'!I15+'Subsec. Pediátricas'!I15</f>
        <v>12</v>
      </c>
      <c r="J15" s="230">
        <f>'1a. vez pediátricas'!J15+'Subsec. Pediátricas'!J15</f>
        <v>17</v>
      </c>
      <c r="K15" s="230">
        <f>'1a. vez pediátricas'!K15+'Subsec. Pediátricas'!K15</f>
        <v>2</v>
      </c>
      <c r="L15" s="230">
        <f>'1a. vez pediátricas'!L15+'Subsec. Pediátricas'!L15</f>
        <v>13</v>
      </c>
      <c r="M15" s="230">
        <f>'1a. vez pediátricas'!M15+'Subsec. Pediátricas'!M15</f>
        <v>16</v>
      </c>
      <c r="N15" s="225">
        <f t="shared" si="0"/>
        <v>105</v>
      </c>
    </row>
    <row r="16" spans="1:14" ht="21.75" customHeight="1">
      <c r="A16" s="226" t="s">
        <v>349</v>
      </c>
      <c r="B16" s="230">
        <f>'1a. vez pediátricas'!B16+'Subsec. Pediátricas'!B16</f>
        <v>14</v>
      </c>
      <c r="C16" s="230">
        <f>'1a. vez pediátricas'!C16+'Subsec. Pediátricas'!C16</f>
        <v>16</v>
      </c>
      <c r="D16" s="230">
        <f>'1a. vez pediátricas'!D16+'Subsec. Pediátricas'!D16</f>
        <v>3</v>
      </c>
      <c r="E16" s="230">
        <f>'1a. vez pediátricas'!E16+'Subsec. Pediátricas'!E16</f>
        <v>9</v>
      </c>
      <c r="F16" s="230">
        <f>'1a. vez pediátricas'!F16+'Subsec. Pediátricas'!F16</f>
        <v>13</v>
      </c>
      <c r="G16" s="230">
        <f>'1a. vez pediátricas'!G16+'Subsec. Pediátricas'!G16</f>
        <v>12</v>
      </c>
      <c r="H16" s="230">
        <f>'1a. vez pediátricas'!H16+'Subsec. Pediátricas'!H16</f>
        <v>15</v>
      </c>
      <c r="I16" s="230">
        <f>'1a. vez pediátricas'!I16+'Subsec. Pediátricas'!I16</f>
        <v>3</v>
      </c>
      <c r="J16" s="230">
        <f>'1a. vez pediátricas'!J16+'Subsec. Pediátricas'!J16</f>
        <v>11</v>
      </c>
      <c r="K16" s="230">
        <f>'1a. vez pediátricas'!K16+'Subsec. Pediátricas'!K16</f>
        <v>15</v>
      </c>
      <c r="L16" s="230">
        <f>'1a. vez pediátricas'!L16+'Subsec. Pediátricas'!L16</f>
        <v>8</v>
      </c>
      <c r="M16" s="230">
        <f>'1a. vez pediátricas'!M16+'Subsec. Pediátricas'!M16</f>
        <v>13</v>
      </c>
      <c r="N16" s="225">
        <f t="shared" si="0"/>
        <v>132</v>
      </c>
    </row>
    <row r="17" spans="1:14" ht="21.75" customHeight="1">
      <c r="A17" s="226" t="s">
        <v>351</v>
      </c>
      <c r="B17" s="230">
        <f>'1a. vez pediátricas'!B17+'Subsec. Pediátricas'!B17</f>
        <v>32</v>
      </c>
      <c r="C17" s="230">
        <f>'1a. vez pediátricas'!C17+'Subsec. Pediátricas'!C17</f>
        <v>32</v>
      </c>
      <c r="D17" s="230">
        <f>'1a. vez pediátricas'!D17+'Subsec. Pediátricas'!D17</f>
        <v>24</v>
      </c>
      <c r="E17" s="230">
        <f>'1a. vez pediátricas'!E17+'Subsec. Pediátricas'!E17</f>
        <v>33</v>
      </c>
      <c r="F17" s="230">
        <f>'1a. vez pediátricas'!F17+'Subsec. Pediátricas'!F17</f>
        <v>42</v>
      </c>
      <c r="G17" s="230">
        <f>'1a. vez pediátricas'!G17+'Subsec. Pediátricas'!G17</f>
        <v>25</v>
      </c>
      <c r="H17" s="230">
        <f>'1a. vez pediátricas'!H17+'Subsec. Pediátricas'!H17</f>
        <v>23</v>
      </c>
      <c r="I17" s="230">
        <f>'1a. vez pediátricas'!I17+'Subsec. Pediátricas'!I17</f>
        <v>35</v>
      </c>
      <c r="J17" s="230">
        <f>'1a. vez pediátricas'!J17+'Subsec. Pediátricas'!J17</f>
        <v>15</v>
      </c>
      <c r="K17" s="230">
        <f>'1a. vez pediátricas'!K17+'Subsec. Pediátricas'!K17</f>
        <v>8</v>
      </c>
      <c r="L17" s="230">
        <f>'1a. vez pediátricas'!L17+'Subsec. Pediátricas'!L17</f>
        <v>19</v>
      </c>
      <c r="M17" s="230">
        <f>'1a. vez pediátricas'!M17+'Subsec. Pediátricas'!M17</f>
        <v>18</v>
      </c>
      <c r="N17" s="225">
        <f t="shared" si="0"/>
        <v>306</v>
      </c>
    </row>
    <row r="18" spans="1:14" ht="21.75" customHeight="1">
      <c r="A18" s="226" t="s">
        <v>369</v>
      </c>
      <c r="B18" s="230">
        <f>'1a. vez pediátricas'!B18+'Subsec. Pediátricas'!B18</f>
        <v>48</v>
      </c>
      <c r="C18" s="230">
        <f>'1a. vez pediátricas'!C18+'Subsec. Pediátricas'!C18</f>
        <v>68</v>
      </c>
      <c r="D18" s="230">
        <f>'1a. vez pediátricas'!D18+'Subsec. Pediátricas'!D18</f>
        <v>46</v>
      </c>
      <c r="E18" s="230">
        <f>'1a. vez pediátricas'!E18+'Subsec. Pediátricas'!E18</f>
        <v>36</v>
      </c>
      <c r="F18" s="230">
        <f>'1a. vez pediátricas'!F18+'Subsec. Pediátricas'!F18</f>
        <v>71</v>
      </c>
      <c r="G18" s="230">
        <f>'1a. vez pediátricas'!G18+'Subsec. Pediátricas'!G18</f>
        <v>73</v>
      </c>
      <c r="H18" s="230">
        <f>'1a. vez pediátricas'!H18+'Subsec. Pediátricas'!H18</f>
        <v>73</v>
      </c>
      <c r="I18" s="230">
        <f>'1a. vez pediátricas'!I18+'Subsec. Pediátricas'!I18</f>
        <v>57</v>
      </c>
      <c r="J18" s="230">
        <f>'1a. vez pediátricas'!J18+'Subsec. Pediátricas'!J18</f>
        <v>94</v>
      </c>
      <c r="K18" s="230">
        <f>'1a. vez pediátricas'!K18+'Subsec. Pediátricas'!K18</f>
        <v>72</v>
      </c>
      <c r="L18" s="230">
        <f>'1a. vez pediátricas'!L18+'Subsec. Pediátricas'!L18</f>
        <v>66</v>
      </c>
      <c r="M18" s="230">
        <f>'1a. vez pediátricas'!M18+'Subsec. Pediátricas'!M18</f>
        <v>64</v>
      </c>
      <c r="N18" s="225">
        <f t="shared" si="0"/>
        <v>768</v>
      </c>
    </row>
    <row r="19" spans="1:14" ht="21.75" customHeight="1">
      <c r="A19" s="226" t="s">
        <v>353</v>
      </c>
      <c r="B19" s="230">
        <f>'1a. vez pediátricas'!B19+'Subsec. Pediátricas'!B19</f>
        <v>17</v>
      </c>
      <c r="C19" s="230">
        <f>'1a. vez pediátricas'!C19+'Subsec. Pediátricas'!C19</f>
        <v>26</v>
      </c>
      <c r="D19" s="230">
        <f>'1a. vez pediátricas'!D19+'Subsec. Pediátricas'!D19</f>
        <v>33</v>
      </c>
      <c r="E19" s="230">
        <f>'1a. vez pediátricas'!E19+'Subsec. Pediátricas'!E19</f>
        <v>32</v>
      </c>
      <c r="F19" s="230">
        <f>'1a. vez pediátricas'!F19+'Subsec. Pediátricas'!F19</f>
        <v>39</v>
      </c>
      <c r="G19" s="230">
        <f>'1a. vez pediátricas'!G19+'Subsec. Pediátricas'!G19</f>
        <v>36</v>
      </c>
      <c r="H19" s="230">
        <f>'1a. vez pediátricas'!H19+'Subsec. Pediátricas'!H19</f>
        <v>44</v>
      </c>
      <c r="I19" s="230">
        <f>'1a. vez pediátricas'!I19+'Subsec. Pediátricas'!I19</f>
        <v>57</v>
      </c>
      <c r="J19" s="230">
        <f>'1a. vez pediátricas'!J19+'Subsec. Pediátricas'!J19</f>
        <v>45</v>
      </c>
      <c r="K19" s="230">
        <f>'1a. vez pediátricas'!K19+'Subsec. Pediátricas'!K19</f>
        <v>81</v>
      </c>
      <c r="L19" s="230">
        <f>'1a. vez pediátricas'!L19+'Subsec. Pediátricas'!L19</f>
        <v>47</v>
      </c>
      <c r="M19" s="230">
        <f>'1a. vez pediátricas'!M19+'Subsec. Pediátricas'!M19</f>
        <v>46</v>
      </c>
      <c r="N19" s="225">
        <f t="shared" si="0"/>
        <v>503</v>
      </c>
    </row>
    <row r="20" spans="1:14" ht="21.75" customHeight="1">
      <c r="A20" s="226" t="s">
        <v>355</v>
      </c>
      <c r="B20" s="230">
        <f>'1a. vez pediátricas'!B20+'Subsec. Pediátricas'!B20</f>
        <v>73</v>
      </c>
      <c r="C20" s="230">
        <f>'1a. vez pediátricas'!C20+'Subsec. Pediátricas'!C20</f>
        <v>57</v>
      </c>
      <c r="D20" s="230">
        <f>'1a. vez pediátricas'!D20+'Subsec. Pediátricas'!D20</f>
        <v>84</v>
      </c>
      <c r="E20" s="230">
        <f>'1a. vez pediátricas'!E20+'Subsec. Pediátricas'!E20</f>
        <v>64</v>
      </c>
      <c r="F20" s="230">
        <f>'1a. vez pediátricas'!F20+'Subsec. Pediátricas'!F20</f>
        <v>73</v>
      </c>
      <c r="G20" s="230">
        <f>'1a. vez pediátricas'!G20+'Subsec. Pediátricas'!G20</f>
        <v>75</v>
      </c>
      <c r="H20" s="230">
        <f>'1a. vez pediátricas'!H20+'Subsec. Pediátricas'!H20</f>
        <v>90</v>
      </c>
      <c r="I20" s="230">
        <f>'1a. vez pediátricas'!I20+'Subsec. Pediátricas'!I20</f>
        <v>101</v>
      </c>
      <c r="J20" s="230">
        <f>'1a. vez pediátricas'!J20+'Subsec. Pediátricas'!J20</f>
        <v>84</v>
      </c>
      <c r="K20" s="230">
        <f>'1a. vez pediátricas'!K20+'Subsec. Pediátricas'!K20</f>
        <v>85</v>
      </c>
      <c r="L20" s="230">
        <f>'1a. vez pediátricas'!L20+'Subsec. Pediátricas'!L20</f>
        <v>79</v>
      </c>
      <c r="M20" s="230">
        <f>'1a. vez pediátricas'!M20+'Subsec. Pediátricas'!M20</f>
        <v>92</v>
      </c>
      <c r="N20" s="225">
        <f t="shared" si="0"/>
        <v>957</v>
      </c>
    </row>
    <row r="21" spans="1:14" ht="21.75" customHeight="1">
      <c r="A21" s="226" t="s">
        <v>370</v>
      </c>
      <c r="B21" s="230">
        <f>'1a. vez pediátricas'!B21+'Subsec. Pediátricas'!B21</f>
        <v>273</v>
      </c>
      <c r="C21" s="230">
        <f>'1a. vez pediátricas'!C21+'Subsec. Pediátricas'!C21</f>
        <v>297</v>
      </c>
      <c r="D21" s="230">
        <f>'1a. vez pediátricas'!D21+'Subsec. Pediátricas'!D21</f>
        <v>269</v>
      </c>
      <c r="E21" s="230">
        <f>'1a. vez pediátricas'!E21+'Subsec. Pediátricas'!E21</f>
        <v>239</v>
      </c>
      <c r="F21" s="230">
        <f>'1a. vez pediátricas'!F21+'Subsec. Pediátricas'!F21</f>
        <v>290</v>
      </c>
      <c r="G21" s="230">
        <f>'1a. vez pediátricas'!G21+'Subsec. Pediátricas'!G21</f>
        <v>260</v>
      </c>
      <c r="H21" s="230">
        <f>'1a. vez pediátricas'!H21+'Subsec. Pediátricas'!H21</f>
        <v>283</v>
      </c>
      <c r="I21" s="230">
        <f>'1a. vez pediátricas'!I21+'Subsec. Pediátricas'!I21</f>
        <v>314</v>
      </c>
      <c r="J21" s="230">
        <f>'1a. vez pediátricas'!J21+'Subsec. Pediátricas'!J21</f>
        <v>274</v>
      </c>
      <c r="K21" s="230">
        <f>'1a. vez pediátricas'!K21+'Subsec. Pediátricas'!K21</f>
        <v>261</v>
      </c>
      <c r="L21" s="230">
        <f>'1a. vez pediátricas'!L21+'Subsec. Pediátricas'!L21</f>
        <v>251</v>
      </c>
      <c r="M21" s="230">
        <f>'1a. vez pediátricas'!M21+'Subsec. Pediátricas'!M21</f>
        <v>251</v>
      </c>
      <c r="N21" s="225">
        <f t="shared" si="0"/>
        <v>3262</v>
      </c>
    </row>
    <row r="22" spans="1:14" ht="21.75" customHeight="1">
      <c r="A22" s="243" t="s">
        <v>357</v>
      </c>
      <c r="B22" s="230">
        <f>'1a. vez pediátricas'!B22+'Subsec. Pediátricas'!B22</f>
        <v>156</v>
      </c>
      <c r="C22" s="230">
        <f>'1a. vez pediátricas'!C22+'Subsec. Pediátricas'!C22</f>
        <v>175</v>
      </c>
      <c r="D22" s="230">
        <f>'1a. vez pediátricas'!D22+'Subsec. Pediátricas'!D22</f>
        <v>186</v>
      </c>
      <c r="E22" s="230">
        <f>'1a. vez pediátricas'!E22+'Subsec. Pediátricas'!E22</f>
        <v>135</v>
      </c>
      <c r="F22" s="230">
        <f>'1a. vez pediátricas'!F22+'Subsec. Pediátricas'!F22</f>
        <v>156</v>
      </c>
      <c r="G22" s="230">
        <f>'1a. vez pediátricas'!G22+'Subsec. Pediátricas'!G22</f>
        <v>193</v>
      </c>
      <c r="H22" s="230">
        <f>'1a. vez pediátricas'!H22+'Subsec. Pediátricas'!H22</f>
        <v>128</v>
      </c>
      <c r="I22" s="230">
        <f>'1a. vez pediátricas'!I22+'Subsec. Pediátricas'!I22</f>
        <v>144</v>
      </c>
      <c r="J22" s="230">
        <f>'1a. vez pediátricas'!J22+'Subsec. Pediátricas'!J22</f>
        <v>168</v>
      </c>
      <c r="K22" s="230">
        <f>'1a. vez pediátricas'!K22+'Subsec. Pediátricas'!K22</f>
        <v>111</v>
      </c>
      <c r="L22" s="230">
        <f>'1a. vez pediátricas'!L22+'Subsec. Pediátricas'!L22</f>
        <v>178</v>
      </c>
      <c r="M22" s="230">
        <f>'1a. vez pediátricas'!M22+'Subsec. Pediátricas'!M22</f>
        <v>118</v>
      </c>
      <c r="N22" s="225">
        <f t="shared" si="0"/>
        <v>1848</v>
      </c>
    </row>
    <row r="23" spans="1:14" ht="21.75" customHeight="1">
      <c r="A23" s="224" t="s">
        <v>362</v>
      </c>
      <c r="B23" s="224">
        <f aca="true" t="shared" si="1" ref="B23:M23">SUM(B6:B22)</f>
        <v>1563</v>
      </c>
      <c r="C23" s="224">
        <f t="shared" si="1"/>
        <v>1564</v>
      </c>
      <c r="D23" s="224">
        <f t="shared" si="1"/>
        <v>1449</v>
      </c>
      <c r="E23" s="224">
        <f t="shared" si="1"/>
        <v>1295</v>
      </c>
      <c r="F23" s="224">
        <f t="shared" si="1"/>
        <v>1540</v>
      </c>
      <c r="G23" s="224">
        <f t="shared" si="1"/>
        <v>1599</v>
      </c>
      <c r="H23" s="224">
        <f t="shared" si="1"/>
        <v>1445</v>
      </c>
      <c r="I23" s="224">
        <f t="shared" si="1"/>
        <v>1499</v>
      </c>
      <c r="J23" s="224">
        <f t="shared" si="1"/>
        <v>1598</v>
      </c>
      <c r="K23" s="224">
        <f t="shared" si="1"/>
        <v>1574</v>
      </c>
      <c r="L23" s="224">
        <f t="shared" si="1"/>
        <v>1403</v>
      </c>
      <c r="M23" s="224">
        <f t="shared" si="1"/>
        <v>1330</v>
      </c>
      <c r="N23" s="225">
        <f t="shared" si="0"/>
        <v>17859</v>
      </c>
    </row>
    <row r="24" spans="1:14" ht="14.25">
      <c r="A24" s="218" t="s">
        <v>385</v>
      </c>
      <c r="B24" s="235"/>
      <c r="C24" s="235"/>
      <c r="D24" s="244" t="s">
        <v>56</v>
      </c>
      <c r="E24" s="244" t="s">
        <v>56</v>
      </c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4" ht="14.25">
      <c r="A25" s="235"/>
      <c r="B25" s="235"/>
      <c r="C25" s="235"/>
      <c r="D25" s="244"/>
      <c r="E25" s="244"/>
      <c r="F25" s="235"/>
      <c r="G25" s="235"/>
      <c r="H25" s="235"/>
      <c r="I25" s="235"/>
      <c r="J25" s="235"/>
      <c r="K25" s="235"/>
      <c r="L25" s="235"/>
      <c r="M25" s="235"/>
      <c r="N25" s="235"/>
    </row>
    <row r="26" spans="1:15" ht="21.75" customHeigh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8"/>
    </row>
    <row r="27" spans="1:15" ht="21.75" customHeight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1"/>
      <c r="O27" s="248"/>
    </row>
    <row r="28" spans="1:15" ht="21.75" customHeight="1">
      <c r="A28" s="246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48"/>
    </row>
    <row r="29" spans="1:15" ht="14.25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48"/>
    </row>
    <row r="30" spans="1:14" ht="14.2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1:14" ht="14.2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4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4" ht="14.2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1:14" ht="14.2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1:14" ht="14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</sheetData>
  <sheetProtection/>
  <mergeCells count="1">
    <mergeCell ref="A1:N2"/>
  </mergeCells>
  <printOptions horizontalCentered="1"/>
  <pageMargins left="0.7874015748031497" right="0.5905511811023623" top="0.984251968503937" bottom="0.3937007874015748" header="0.31496062992125984" footer="0.31496062992125984"/>
  <pageSetup horizontalDpi="600" verticalDpi="600" orientation="landscape" r:id="rId1"/>
  <ignoredErrors>
    <ignoredError sqref="F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INPer</dc:creator>
  <cp:keywords/>
  <dc:description/>
  <cp:lastModifiedBy>ICS</cp:lastModifiedBy>
  <cp:lastPrinted>2017-01-04T18:52:44Z</cp:lastPrinted>
  <dcterms:created xsi:type="dcterms:W3CDTF">1999-02-03T18:36:45Z</dcterms:created>
  <dcterms:modified xsi:type="dcterms:W3CDTF">2017-05-18T19:15:21Z</dcterms:modified>
  <cp:category/>
  <cp:version/>
  <cp:contentType/>
  <cp:contentStatus/>
</cp:coreProperties>
</file>