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19\DATOS ABIERTOS 2019\PARA PUBLICAR\2019\"/>
    </mc:Choice>
  </mc:AlternateContent>
  <bookViews>
    <workbookView xWindow="0" yWindow="0" windowWidth="21600" windowHeight="9435" activeTab="3"/>
  </bookViews>
  <sheets>
    <sheet name="TRIM 1" sheetId="1" r:id="rId1"/>
    <sheet name="TRIM 2" sheetId="3" r:id="rId2"/>
    <sheet name="TRIM 3" sheetId="4" r:id="rId3"/>
    <sheet name="TRIM 4" sheetId="5" r:id="rId4"/>
    <sheet name="Hoja2" sheetId="2" state="hidden" r:id="rId5"/>
  </sheets>
  <definedNames>
    <definedName name="_xlnm.Print_Area" localSheetId="0">'TRIM 1'!$A$1:$Q$24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E23" i="4"/>
  <c r="P20" i="4"/>
  <c r="O20" i="4"/>
  <c r="N20" i="4"/>
  <c r="M20" i="4"/>
  <c r="L20" i="4"/>
  <c r="K20" i="4"/>
  <c r="I20" i="4"/>
  <c r="H20" i="4"/>
  <c r="F20" i="4"/>
  <c r="D20" i="4"/>
  <c r="C20" i="4"/>
  <c r="B20" i="4"/>
  <c r="J18" i="4"/>
  <c r="E18" i="4"/>
  <c r="G18" i="4" s="1"/>
  <c r="J17" i="4"/>
  <c r="E17" i="4"/>
  <c r="G17" i="4" s="1"/>
  <c r="J16" i="4"/>
  <c r="E16" i="4"/>
  <c r="G16" i="4" s="1"/>
  <c r="J14" i="4"/>
  <c r="E14" i="4"/>
  <c r="G14" i="4" s="1"/>
  <c r="P13" i="4"/>
  <c r="P15" i="4" s="1"/>
  <c r="O13" i="4"/>
  <c r="O15" i="4" s="1"/>
  <c r="N13" i="4"/>
  <c r="N15" i="4" s="1"/>
  <c r="M13" i="4"/>
  <c r="M15" i="4" s="1"/>
  <c r="L13" i="4"/>
  <c r="L15" i="4" s="1"/>
  <c r="K13" i="4"/>
  <c r="K15" i="4" s="1"/>
  <c r="I13" i="4"/>
  <c r="I15" i="4" s="1"/>
  <c r="H13" i="4"/>
  <c r="H15" i="4" s="1"/>
  <c r="F13" i="4"/>
  <c r="F15" i="4" s="1"/>
  <c r="D13" i="4"/>
  <c r="D15" i="4" s="1"/>
  <c r="C13" i="4"/>
  <c r="C15" i="4" s="1"/>
  <c r="B13" i="4"/>
  <c r="B15" i="4" s="1"/>
  <c r="J12" i="4"/>
  <c r="E12" i="4"/>
  <c r="G12" i="4" s="1"/>
  <c r="J11" i="4"/>
  <c r="E11" i="4"/>
  <c r="G11" i="4" s="1"/>
  <c r="J10" i="4"/>
  <c r="E10" i="4"/>
  <c r="G10" i="4" s="1"/>
  <c r="J9" i="4"/>
  <c r="E9" i="4"/>
  <c r="G9" i="4" s="1"/>
  <c r="J8" i="4"/>
  <c r="E8" i="4"/>
  <c r="G8" i="4" s="1"/>
  <c r="J23" i="5"/>
  <c r="E23" i="5"/>
  <c r="P20" i="5"/>
  <c r="O20" i="5"/>
  <c r="N20" i="5"/>
  <c r="M20" i="5"/>
  <c r="L20" i="5"/>
  <c r="K20" i="5"/>
  <c r="I20" i="5"/>
  <c r="H20" i="5"/>
  <c r="F20" i="5"/>
  <c r="D20" i="5"/>
  <c r="C20" i="5"/>
  <c r="B20" i="5"/>
  <c r="J18" i="5"/>
  <c r="G18" i="5"/>
  <c r="Q18" i="5" s="1"/>
  <c r="E18" i="5"/>
  <c r="J17" i="5"/>
  <c r="J20" i="5" s="1"/>
  <c r="G17" i="5"/>
  <c r="G20" i="5" s="1"/>
  <c r="E17" i="5"/>
  <c r="E20" i="5" s="1"/>
  <c r="E22" i="5" s="1"/>
  <c r="J16" i="5"/>
  <c r="G16" i="5"/>
  <c r="Q16" i="5" s="1"/>
  <c r="E16" i="5"/>
  <c r="E19" i="5" s="1"/>
  <c r="J14" i="5"/>
  <c r="G14" i="5"/>
  <c r="Q14" i="5" s="1"/>
  <c r="E14" i="5"/>
  <c r="P13" i="5"/>
  <c r="P15" i="5" s="1"/>
  <c r="O13" i="5"/>
  <c r="O15" i="5" s="1"/>
  <c r="N13" i="5"/>
  <c r="N15" i="5" s="1"/>
  <c r="M13" i="5"/>
  <c r="M15" i="5" s="1"/>
  <c r="L13" i="5"/>
  <c r="L15" i="5" s="1"/>
  <c r="K13" i="5"/>
  <c r="K15" i="5" s="1"/>
  <c r="I13" i="5"/>
  <c r="I15" i="5" s="1"/>
  <c r="H13" i="5"/>
  <c r="H15" i="5" s="1"/>
  <c r="F13" i="5"/>
  <c r="F15" i="5" s="1"/>
  <c r="D13" i="5"/>
  <c r="D15" i="5" s="1"/>
  <c r="C13" i="5"/>
  <c r="C15" i="5" s="1"/>
  <c r="B13" i="5"/>
  <c r="B15" i="5" s="1"/>
  <c r="J12" i="5"/>
  <c r="G12" i="5"/>
  <c r="Q12" i="5" s="1"/>
  <c r="E12" i="5"/>
  <c r="J11" i="5"/>
  <c r="G11" i="5"/>
  <c r="Q11" i="5" s="1"/>
  <c r="E11" i="5"/>
  <c r="J10" i="5"/>
  <c r="G10" i="5"/>
  <c r="Q10" i="5" s="1"/>
  <c r="E10" i="5"/>
  <c r="J9" i="5"/>
  <c r="J13" i="5" s="1"/>
  <c r="J15" i="5" s="1"/>
  <c r="J21" i="5" s="1"/>
  <c r="G9" i="5"/>
  <c r="Q9" i="5" s="1"/>
  <c r="E9" i="5"/>
  <c r="E13" i="5" s="1"/>
  <c r="E15" i="5" s="1"/>
  <c r="E21" i="5" s="1"/>
  <c r="J8" i="5"/>
  <c r="G8" i="5"/>
  <c r="Q8" i="5" s="1"/>
  <c r="E8" i="5"/>
  <c r="Q11" i="4" l="1"/>
  <c r="Q18" i="4"/>
  <c r="J20" i="4"/>
  <c r="E20" i="4"/>
  <c r="Q14" i="4"/>
  <c r="Q12" i="4"/>
  <c r="J13" i="4"/>
  <c r="J15" i="4" s="1"/>
  <c r="J21" i="4" s="1"/>
  <c r="Q8" i="4"/>
  <c r="Q10" i="4"/>
  <c r="E13" i="4"/>
  <c r="E15" i="4" s="1"/>
  <c r="E19" i="4" s="1"/>
  <c r="E22" i="4" s="1"/>
  <c r="C21" i="4"/>
  <c r="C19" i="4"/>
  <c r="F19" i="4"/>
  <c r="F22" i="4" s="1"/>
  <c r="F21" i="4"/>
  <c r="D21" i="4"/>
  <c r="D19" i="4"/>
  <c r="D22" i="4" s="1"/>
  <c r="I21" i="4"/>
  <c r="I19" i="4"/>
  <c r="I22" i="4" s="1"/>
  <c r="N19" i="4"/>
  <c r="N22" i="4" s="1"/>
  <c r="N21" i="4"/>
  <c r="C22" i="4"/>
  <c r="G13" i="4"/>
  <c r="G15" i="4" s="1"/>
  <c r="G21" i="4" s="1"/>
  <c r="Q9" i="4"/>
  <c r="B19" i="4"/>
  <c r="B22" i="4" s="1"/>
  <c r="B21" i="4"/>
  <c r="L21" i="4"/>
  <c r="L19" i="4"/>
  <c r="L22" i="4" s="1"/>
  <c r="P21" i="4"/>
  <c r="P19" i="4"/>
  <c r="P22" i="4" s="1"/>
  <c r="H21" i="4"/>
  <c r="H19" i="4"/>
  <c r="H22" i="4" s="1"/>
  <c r="M21" i="4"/>
  <c r="M19" i="4"/>
  <c r="M22" i="4" s="1"/>
  <c r="G20" i="4"/>
  <c r="Q17" i="4"/>
  <c r="Q20" i="4" s="1"/>
  <c r="K21" i="4"/>
  <c r="K19" i="4"/>
  <c r="K22" i="4" s="1"/>
  <c r="O21" i="4"/>
  <c r="O19" i="4"/>
  <c r="O22" i="4" s="1"/>
  <c r="Q16" i="4"/>
  <c r="L19" i="5"/>
  <c r="L22" i="5" s="1"/>
  <c r="L21" i="5"/>
  <c r="B21" i="5"/>
  <c r="B19" i="5"/>
  <c r="B22" i="5" s="1"/>
  <c r="J22" i="5"/>
  <c r="M22" i="5"/>
  <c r="D19" i="5"/>
  <c r="D22" i="5" s="1"/>
  <c r="D21" i="5"/>
  <c r="K19" i="5"/>
  <c r="K21" i="5"/>
  <c r="O21" i="5"/>
  <c r="O19" i="5"/>
  <c r="O22" i="5" s="1"/>
  <c r="K22" i="5"/>
  <c r="F21" i="5"/>
  <c r="F19" i="5"/>
  <c r="P19" i="5"/>
  <c r="P21" i="5"/>
  <c r="F22" i="5"/>
  <c r="P22" i="5"/>
  <c r="H21" i="5"/>
  <c r="H19" i="5"/>
  <c r="H22" i="5" s="1"/>
  <c r="M21" i="5"/>
  <c r="M19" i="5"/>
  <c r="Q13" i="5"/>
  <c r="Q15" i="5" s="1"/>
  <c r="Q21" i="5" s="1"/>
  <c r="C19" i="5"/>
  <c r="C22" i="5" s="1"/>
  <c r="C21" i="5"/>
  <c r="I21" i="5"/>
  <c r="I19" i="5"/>
  <c r="N21" i="5"/>
  <c r="N19" i="5"/>
  <c r="J19" i="5"/>
  <c r="I22" i="5"/>
  <c r="N22" i="5"/>
  <c r="G13" i="5"/>
  <c r="G15" i="5" s="1"/>
  <c r="G21" i="5" s="1"/>
  <c r="G19" i="5"/>
  <c r="G22" i="5" s="1"/>
  <c r="Q17" i="5"/>
  <c r="Q20" i="5" s="1"/>
  <c r="E21" i="4" l="1"/>
  <c r="Q13" i="4"/>
  <c r="Q15" i="4" s="1"/>
  <c r="Q21" i="4" s="1"/>
  <c r="J19" i="4"/>
  <c r="J22" i="4" s="1"/>
  <c r="G19" i="4"/>
  <c r="G22" i="4" s="1"/>
  <c r="Q19" i="5"/>
  <c r="Q22" i="5" s="1"/>
  <c r="C13" i="3"/>
  <c r="C15" i="3" s="1"/>
  <c r="D13" i="3"/>
  <c r="D15" i="3" s="1"/>
  <c r="F13" i="3"/>
  <c r="F15" i="3" s="1"/>
  <c r="H13" i="3"/>
  <c r="H15" i="3" s="1"/>
  <c r="I13" i="3"/>
  <c r="I15" i="3" s="1"/>
  <c r="K13" i="3"/>
  <c r="K15" i="3" s="1"/>
  <c r="L13" i="3"/>
  <c r="L15" i="3" s="1"/>
  <c r="M13" i="3"/>
  <c r="M15" i="3" s="1"/>
  <c r="N13" i="3"/>
  <c r="N15" i="3" s="1"/>
  <c r="O13" i="3"/>
  <c r="O15" i="3" s="1"/>
  <c r="P13" i="3"/>
  <c r="P15" i="3" s="1"/>
  <c r="B13" i="3"/>
  <c r="B15" i="3" s="1"/>
  <c r="J23" i="3"/>
  <c r="E23" i="3"/>
  <c r="E9" i="3"/>
  <c r="G9" i="3" s="1"/>
  <c r="E10" i="3"/>
  <c r="G10" i="3" s="1"/>
  <c r="E11" i="3"/>
  <c r="G11" i="3" s="1"/>
  <c r="E12" i="3"/>
  <c r="G12" i="3" s="1"/>
  <c r="E14" i="3"/>
  <c r="G14" i="3" s="1"/>
  <c r="E16" i="3"/>
  <c r="G16" i="3" s="1"/>
  <c r="E17" i="3"/>
  <c r="E18" i="3"/>
  <c r="G18" i="3" s="1"/>
  <c r="E8" i="3"/>
  <c r="G8" i="3" s="1"/>
  <c r="P20" i="3"/>
  <c r="O20" i="3"/>
  <c r="N20" i="3"/>
  <c r="M20" i="3"/>
  <c r="L20" i="3"/>
  <c r="K20" i="3"/>
  <c r="I20" i="3"/>
  <c r="H20" i="3"/>
  <c r="F20" i="3"/>
  <c r="D20" i="3"/>
  <c r="C20" i="3"/>
  <c r="B20" i="3"/>
  <c r="J18" i="3"/>
  <c r="J17" i="3"/>
  <c r="J16" i="3"/>
  <c r="J14" i="3"/>
  <c r="J12" i="3"/>
  <c r="J11" i="3"/>
  <c r="J10" i="3"/>
  <c r="J9" i="3"/>
  <c r="J8" i="3"/>
  <c r="Q19" i="4" l="1"/>
  <c r="Q22" i="4" s="1"/>
  <c r="P21" i="3"/>
  <c r="P19" i="3"/>
  <c r="P22" i="3" s="1"/>
  <c r="O19" i="3"/>
  <c r="O22" i="3" s="1"/>
  <c r="O21" i="3"/>
  <c r="N21" i="3"/>
  <c r="N19" i="3"/>
  <c r="N22" i="3" s="1"/>
  <c r="M21" i="3"/>
  <c r="M19" i="3"/>
  <c r="M22" i="3" s="1"/>
  <c r="L19" i="3"/>
  <c r="L22" i="3" s="1"/>
  <c r="L21" i="3"/>
  <c r="K21" i="3"/>
  <c r="K19" i="3"/>
  <c r="K22" i="3" s="1"/>
  <c r="Q11" i="3"/>
  <c r="I19" i="3"/>
  <c r="I22" i="3" s="1"/>
  <c r="I21" i="3"/>
  <c r="J13" i="3"/>
  <c r="J15" i="3" s="1"/>
  <c r="J19" i="3" s="1"/>
  <c r="H21" i="3"/>
  <c r="H19" i="3"/>
  <c r="H22" i="3" s="1"/>
  <c r="Q9" i="3"/>
  <c r="F21" i="3"/>
  <c r="F19" i="3"/>
  <c r="F22" i="3" s="1"/>
  <c r="E20" i="3"/>
  <c r="D21" i="3"/>
  <c r="D19" i="3"/>
  <c r="D22" i="3" s="1"/>
  <c r="G17" i="3"/>
  <c r="G20" i="3" s="1"/>
  <c r="C21" i="3"/>
  <c r="C19" i="3"/>
  <c r="C22" i="3" s="1"/>
  <c r="E13" i="3"/>
  <c r="E15" i="3" s="1"/>
  <c r="E19" i="3" s="1"/>
  <c r="B21" i="3"/>
  <c r="B19" i="3"/>
  <c r="B22" i="3" s="1"/>
  <c r="G13" i="3"/>
  <c r="G15" i="3" s="1"/>
  <c r="G21" i="3" s="1"/>
  <c r="Q8" i="3"/>
  <c r="J20" i="3"/>
  <c r="Q12" i="3"/>
  <c r="Q18" i="3"/>
  <c r="Q10" i="3"/>
  <c r="Q14" i="3"/>
  <c r="Q16" i="3"/>
  <c r="O21" i="1"/>
  <c r="E22" i="3" l="1"/>
  <c r="J21" i="3"/>
  <c r="Q17" i="3"/>
  <c r="Q20" i="3" s="1"/>
  <c r="Q13" i="3"/>
  <c r="Q15" i="3" s="1"/>
  <c r="Q21" i="3" s="1"/>
  <c r="E21" i="3"/>
  <c r="G19" i="3"/>
  <c r="G22" i="3" s="1"/>
  <c r="J22" i="3"/>
  <c r="J9" i="1"/>
  <c r="J10" i="1"/>
  <c r="J11" i="1"/>
  <c r="J12" i="1"/>
  <c r="J13" i="1"/>
  <c r="J14" i="1"/>
  <c r="J15" i="1"/>
  <c r="J16" i="1"/>
  <c r="J19" i="1" s="1"/>
  <c r="J22" i="1" s="1"/>
  <c r="J17" i="1"/>
  <c r="J18" i="1"/>
  <c r="J20" i="1" s="1"/>
  <c r="J8" i="1"/>
  <c r="G9" i="1"/>
  <c r="Q9" i="1" s="1"/>
  <c r="G10" i="1"/>
  <c r="G11" i="1"/>
  <c r="Q11" i="1" s="1"/>
  <c r="G12" i="1"/>
  <c r="G13" i="1"/>
  <c r="Q13" i="1" s="1"/>
  <c r="G14" i="1"/>
  <c r="G15" i="1"/>
  <c r="G19" i="1" s="1"/>
  <c r="G16" i="1"/>
  <c r="G17" i="1"/>
  <c r="Q17" i="1" s="1"/>
  <c r="G18" i="1"/>
  <c r="G8" i="1"/>
  <c r="Q8" i="1" s="1"/>
  <c r="C19" i="1"/>
  <c r="D19" i="1"/>
  <c r="E19" i="1"/>
  <c r="F19" i="1"/>
  <c r="H19" i="1"/>
  <c r="I19" i="1"/>
  <c r="K19" i="1"/>
  <c r="L19" i="1"/>
  <c r="M19" i="1"/>
  <c r="N19" i="1"/>
  <c r="O19" i="1"/>
  <c r="P19" i="1"/>
  <c r="B19" i="1"/>
  <c r="P21" i="1"/>
  <c r="C21" i="1"/>
  <c r="D21" i="1"/>
  <c r="E21" i="1"/>
  <c r="F21" i="1"/>
  <c r="H21" i="1"/>
  <c r="I21" i="1"/>
  <c r="J21" i="1"/>
  <c r="K21" i="1"/>
  <c r="L21" i="1"/>
  <c r="M21" i="1"/>
  <c r="N21" i="1"/>
  <c r="B21" i="1"/>
  <c r="C20" i="1"/>
  <c r="C22" i="1" s="1"/>
  <c r="D20" i="1"/>
  <c r="E20" i="1"/>
  <c r="F20" i="1"/>
  <c r="H20" i="1"/>
  <c r="I20" i="1"/>
  <c r="K20" i="1"/>
  <c r="K22" i="1" s="1"/>
  <c r="L20" i="1"/>
  <c r="L22" i="1" s="1"/>
  <c r="M20" i="1"/>
  <c r="N20" i="1"/>
  <c r="O20" i="1"/>
  <c r="O22" i="1" s="1"/>
  <c r="P20" i="1"/>
  <c r="B20" i="1"/>
  <c r="B22" i="1" s="1"/>
  <c r="Q19" i="3" l="1"/>
  <c r="Q22" i="3" s="1"/>
  <c r="H22" i="1"/>
  <c r="D22" i="1"/>
  <c r="Q16" i="1"/>
  <c r="Q12" i="1"/>
  <c r="G20" i="1"/>
  <c r="G22" i="1" s="1"/>
  <c r="F22" i="1"/>
  <c r="G21" i="1"/>
  <c r="Q15" i="1"/>
  <c r="Q21" i="1" s="1"/>
  <c r="I22" i="1"/>
  <c r="E22" i="1"/>
  <c r="Q18" i="1"/>
  <c r="Q20" i="1" s="1"/>
  <c r="Q14" i="1"/>
  <c r="Q10" i="1"/>
  <c r="P22" i="1"/>
  <c r="N22" i="1"/>
  <c r="M22" i="1"/>
  <c r="Q19" i="1" l="1"/>
  <c r="Q22" i="1" s="1"/>
</calcChain>
</file>

<file path=xl/sharedStrings.xml><?xml version="1.0" encoding="utf-8"?>
<sst xmlns="http://schemas.openxmlformats.org/spreadsheetml/2006/main" count="153" uniqueCount="40">
  <si>
    <t>Indicador/servicio</t>
  </si>
  <si>
    <t>GINECOOBSTETRICIA</t>
  </si>
  <si>
    <t>NEONATOLOGIA</t>
  </si>
  <si>
    <t>TERAPIAS</t>
  </si>
  <si>
    <t>TOTAL</t>
  </si>
  <si>
    <t>SubObs</t>
  </si>
  <si>
    <t>Subtotal 1</t>
  </si>
  <si>
    <t>Subtotal 2</t>
  </si>
  <si>
    <t>UCIN</t>
  </si>
  <si>
    <t>UCIREN I Y II</t>
  </si>
  <si>
    <t>UCIA</t>
  </si>
  <si>
    <t xml:space="preserve">Cunero
 Transición </t>
  </si>
  <si>
    <t>Ingresos</t>
  </si>
  <si>
    <t xml:space="preserve">  Egresos por mejoría</t>
  </si>
  <si>
    <t xml:space="preserve">  Traslados</t>
  </si>
  <si>
    <t xml:space="preserve">  Altas voluntarias</t>
  </si>
  <si>
    <t xml:space="preserve">  Defunciones</t>
  </si>
  <si>
    <t xml:space="preserve">  Subtotal</t>
  </si>
  <si>
    <t xml:space="preserve">  Movimientos internos</t>
  </si>
  <si>
    <t>Egresos, total de</t>
  </si>
  <si>
    <t>Días estancia</t>
  </si>
  <si>
    <t>Días paciente</t>
  </si>
  <si>
    <t>Días cama</t>
  </si>
  <si>
    <t>Promedio días estancia</t>
  </si>
  <si>
    <t>Porcentaje de ocupación</t>
  </si>
  <si>
    <t>Indice de rotación</t>
  </si>
  <si>
    <t>Intervalo de sustitución</t>
  </si>
  <si>
    <t>Camas</t>
  </si>
  <si>
    <t>2o. Piso</t>
  </si>
  <si>
    <t>3er. Piso</t>
  </si>
  <si>
    <t>4o. Piso</t>
  </si>
  <si>
    <t>5o. Piso</t>
  </si>
  <si>
    <t>TIMN</t>
  </si>
  <si>
    <t>UTIA</t>
  </si>
  <si>
    <t>UCIN- Unidad de Cuidados Intensivos Neonatales; UCIREN I y II- Unidad de Cuidados Intermedios del Recién Nacido;  UCIA- Unidad de Cuidados Intensivos del Adulto;  TIMN- Terapia de Invasión Mínima del Neonato</t>
  </si>
  <si>
    <t>egresos19</t>
  </si>
  <si>
    <t>INSTITUTO NACIONAL DE PERINATOLOGÍA
ESTADÍSTICA HOSPITALARIA, 1er. TRIMESTRE 2019</t>
  </si>
  <si>
    <t>INSTITUTO NACIONAL DE PERINATOLOGÍA
ESTADÍSTICA HOSPITALARIA, 2o. TRIMESTRE 2019</t>
  </si>
  <si>
    <t>INSTITUTO NACIONAL DE PERINATOLOGÍA
ESTADÍSTICA HOSPITALARIA, 3er. TRIMESTRE 2019</t>
  </si>
  <si>
    <t>INSTITUTO NACIONAL DE PERINATOLOGÍA
ESTADÍSTICA HOSPITALARIA, 4o.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</si>
</sst>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9"/>
  <sheetViews>
    <sheetView workbookViewId="0">
      <selection activeCell="D33" sqref="D33"/>
    </sheetView>
  </sheetViews>
  <sheetFormatPr baseColWidth="10" defaultRowHeight="15" x14ac:dyDescent="0.25"/>
  <cols>
    <col min="1" max="1" width="23" customWidth="1"/>
    <col min="14" max="14" width="10.140625" customWidth="1"/>
    <col min="15" max="15" width="10.5703125" customWidth="1"/>
    <col min="16" max="16" width="12" style="3" customWidth="1"/>
    <col min="17" max="17" width="9.85546875" style="3" customWidth="1"/>
  </cols>
  <sheetData>
    <row r="1" spans="1:19" ht="15" customHeight="1" x14ac:dyDescent="0.25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25"/>
      <c r="S1" s="26"/>
    </row>
    <row r="2" spans="1:19" ht="15.75" customHeight="1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25"/>
      <c r="S2" s="26"/>
    </row>
    <row r="3" spans="1:1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1"/>
    </row>
    <row r="4" spans="1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1"/>
    </row>
    <row r="5" spans="1:19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1"/>
    </row>
    <row r="6" spans="1:19" ht="15.75" thickBot="1" x14ac:dyDescent="0.3">
      <c r="A6" s="38" t="s">
        <v>0</v>
      </c>
      <c r="B6" s="40" t="s">
        <v>1</v>
      </c>
      <c r="C6" s="41"/>
      <c r="D6" s="41"/>
      <c r="E6" s="41"/>
      <c r="F6" s="41"/>
      <c r="G6" s="42"/>
      <c r="H6" s="43" t="s">
        <v>2</v>
      </c>
      <c r="I6" s="41"/>
      <c r="J6" s="42"/>
      <c r="K6" s="46" t="s">
        <v>3</v>
      </c>
      <c r="L6" s="47"/>
      <c r="M6" s="47"/>
      <c r="N6" s="47"/>
      <c r="O6" s="47"/>
      <c r="P6" s="10"/>
      <c r="Q6" s="44" t="s">
        <v>4</v>
      </c>
    </row>
    <row r="7" spans="1:19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5"/>
    </row>
    <row r="8" spans="1:19" x14ac:dyDescent="0.25">
      <c r="A8" s="7" t="s">
        <v>12</v>
      </c>
      <c r="B8" s="12">
        <v>280</v>
      </c>
      <c r="C8" s="15">
        <v>351</v>
      </c>
      <c r="D8" s="15">
        <v>394</v>
      </c>
      <c r="E8" s="27">
        <v>1025</v>
      </c>
      <c r="F8" s="16">
        <v>242</v>
      </c>
      <c r="G8" s="28">
        <f>E8+F8</f>
        <v>1267</v>
      </c>
      <c r="H8" s="16">
        <v>268</v>
      </c>
      <c r="I8" s="16">
        <v>333</v>
      </c>
      <c r="J8" s="28">
        <f>H8+I8</f>
        <v>601</v>
      </c>
      <c r="K8" s="15">
        <v>65</v>
      </c>
      <c r="L8" s="15">
        <v>158</v>
      </c>
      <c r="M8" s="15">
        <v>52</v>
      </c>
      <c r="N8" s="15">
        <v>268</v>
      </c>
      <c r="O8" s="15">
        <v>22</v>
      </c>
      <c r="P8" s="22">
        <v>2</v>
      </c>
      <c r="Q8" s="29">
        <f>G8+J8+K8+L8+M8+N8+O8+P8</f>
        <v>2435</v>
      </c>
    </row>
    <row r="9" spans="1:19" x14ac:dyDescent="0.25">
      <c r="A9" s="8" t="s">
        <v>13</v>
      </c>
      <c r="B9" s="15">
        <v>224</v>
      </c>
      <c r="C9" s="15">
        <v>346</v>
      </c>
      <c r="D9" s="15">
        <v>403</v>
      </c>
      <c r="E9" s="27">
        <v>973</v>
      </c>
      <c r="F9" s="16">
        <v>247</v>
      </c>
      <c r="G9" s="28">
        <f t="shared" ref="G9:G18" si="0">E9+F9</f>
        <v>1220</v>
      </c>
      <c r="H9" s="16">
        <v>210</v>
      </c>
      <c r="I9" s="16">
        <v>279</v>
      </c>
      <c r="J9" s="28">
        <f t="shared" ref="J9:J18" si="1">H9+I9</f>
        <v>489</v>
      </c>
      <c r="K9" s="15">
        <v>0</v>
      </c>
      <c r="L9" s="15">
        <v>133</v>
      </c>
      <c r="M9" s="15">
        <v>0</v>
      </c>
      <c r="N9" s="15">
        <v>195</v>
      </c>
      <c r="O9" s="15">
        <v>0</v>
      </c>
      <c r="P9" s="22">
        <v>0</v>
      </c>
      <c r="Q9" s="29">
        <f t="shared" ref="Q9:Q18" si="2">G9+J9+K9+L9+M9+N9+O9+P9</f>
        <v>2037</v>
      </c>
    </row>
    <row r="10" spans="1:19" x14ac:dyDescent="0.25">
      <c r="A10" s="8" t="s">
        <v>14</v>
      </c>
      <c r="B10" s="15">
        <v>0</v>
      </c>
      <c r="C10" s="15">
        <v>0</v>
      </c>
      <c r="D10" s="15">
        <v>0</v>
      </c>
      <c r="E10" s="27">
        <v>0</v>
      </c>
      <c r="F10" s="16">
        <v>0</v>
      </c>
      <c r="G10" s="28">
        <f t="shared" si="0"/>
        <v>0</v>
      </c>
      <c r="H10" s="16">
        <v>0</v>
      </c>
      <c r="I10" s="16">
        <v>0</v>
      </c>
      <c r="J10" s="28">
        <f t="shared" si="1"/>
        <v>0</v>
      </c>
      <c r="K10" s="15">
        <v>2</v>
      </c>
      <c r="L10" s="15">
        <v>2</v>
      </c>
      <c r="M10" s="15">
        <v>1</v>
      </c>
      <c r="N10" s="15">
        <v>0</v>
      </c>
      <c r="O10" s="15">
        <v>0</v>
      </c>
      <c r="P10" s="22">
        <v>2</v>
      </c>
      <c r="Q10" s="29">
        <f t="shared" si="2"/>
        <v>7</v>
      </c>
    </row>
    <row r="11" spans="1:19" x14ac:dyDescent="0.25">
      <c r="A11" s="8" t="s">
        <v>15</v>
      </c>
      <c r="B11" s="15">
        <v>1</v>
      </c>
      <c r="C11" s="15">
        <v>1</v>
      </c>
      <c r="D11" s="15">
        <v>0</v>
      </c>
      <c r="E11" s="27">
        <v>2</v>
      </c>
      <c r="F11" s="16">
        <v>0</v>
      </c>
      <c r="G11" s="28">
        <f t="shared" si="0"/>
        <v>2</v>
      </c>
      <c r="H11" s="16">
        <v>1</v>
      </c>
      <c r="I11" s="16">
        <v>0</v>
      </c>
      <c r="J11" s="28">
        <f t="shared" si="1"/>
        <v>1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2">
        <v>0</v>
      </c>
      <c r="Q11" s="29">
        <f t="shared" si="2"/>
        <v>4</v>
      </c>
    </row>
    <row r="12" spans="1:19" x14ac:dyDescent="0.25">
      <c r="A12" s="8" t="s">
        <v>16</v>
      </c>
      <c r="B12" s="15">
        <v>0</v>
      </c>
      <c r="C12" s="15">
        <v>0</v>
      </c>
      <c r="D12" s="15">
        <v>0</v>
      </c>
      <c r="E12" s="27">
        <v>0</v>
      </c>
      <c r="F12" s="16">
        <v>0</v>
      </c>
      <c r="G12" s="28">
        <f t="shared" si="0"/>
        <v>0</v>
      </c>
      <c r="H12" s="16">
        <v>0</v>
      </c>
      <c r="I12" s="16">
        <v>0</v>
      </c>
      <c r="J12" s="28">
        <f t="shared" si="1"/>
        <v>0</v>
      </c>
      <c r="K12" s="15">
        <v>8</v>
      </c>
      <c r="L12" s="15">
        <v>2</v>
      </c>
      <c r="M12" s="15">
        <v>1</v>
      </c>
      <c r="N12" s="15">
        <v>0</v>
      </c>
      <c r="O12" s="15">
        <v>0</v>
      </c>
      <c r="P12" s="22">
        <v>0</v>
      </c>
      <c r="Q12" s="29">
        <f t="shared" si="2"/>
        <v>11</v>
      </c>
    </row>
    <row r="13" spans="1:19" x14ac:dyDescent="0.25">
      <c r="A13" s="8" t="s">
        <v>17</v>
      </c>
      <c r="B13" s="27">
        <v>225</v>
      </c>
      <c r="C13" s="27">
        <v>347</v>
      </c>
      <c r="D13" s="27">
        <v>403</v>
      </c>
      <c r="E13" s="27">
        <v>975</v>
      </c>
      <c r="F13" s="28">
        <v>247</v>
      </c>
      <c r="G13" s="28">
        <f t="shared" si="0"/>
        <v>1222</v>
      </c>
      <c r="H13" s="28">
        <v>211</v>
      </c>
      <c r="I13" s="28">
        <v>279</v>
      </c>
      <c r="J13" s="28">
        <f t="shared" si="1"/>
        <v>490</v>
      </c>
      <c r="K13" s="27">
        <v>10</v>
      </c>
      <c r="L13" s="27">
        <v>137</v>
      </c>
      <c r="M13" s="27">
        <v>2</v>
      </c>
      <c r="N13" s="27">
        <v>196</v>
      </c>
      <c r="O13" s="27">
        <v>0</v>
      </c>
      <c r="P13" s="30">
        <v>2</v>
      </c>
      <c r="Q13" s="29">
        <f t="shared" si="2"/>
        <v>2059</v>
      </c>
    </row>
    <row r="14" spans="1:19" x14ac:dyDescent="0.25">
      <c r="A14" s="8" t="s">
        <v>18</v>
      </c>
      <c r="B14" s="15">
        <v>56</v>
      </c>
      <c r="C14" s="15">
        <v>4</v>
      </c>
      <c r="D14" s="15">
        <v>4</v>
      </c>
      <c r="E14" s="27">
        <v>64</v>
      </c>
      <c r="F14" s="16">
        <v>1</v>
      </c>
      <c r="G14" s="28">
        <f t="shared" si="0"/>
        <v>65</v>
      </c>
      <c r="H14" s="16">
        <v>59</v>
      </c>
      <c r="I14" s="16">
        <v>82</v>
      </c>
      <c r="J14" s="28">
        <f t="shared" si="1"/>
        <v>141</v>
      </c>
      <c r="K14" s="15">
        <v>56</v>
      </c>
      <c r="L14" s="15">
        <v>16</v>
      </c>
      <c r="M14" s="15">
        <v>48</v>
      </c>
      <c r="N14" s="15">
        <v>67</v>
      </c>
      <c r="O14" s="15">
        <v>21</v>
      </c>
      <c r="P14" s="22">
        <v>0</v>
      </c>
      <c r="Q14" s="29">
        <f t="shared" si="2"/>
        <v>414</v>
      </c>
    </row>
    <row r="15" spans="1:19" x14ac:dyDescent="0.25">
      <c r="A15" s="8" t="s">
        <v>19</v>
      </c>
      <c r="B15" s="27">
        <v>281</v>
      </c>
      <c r="C15" s="27">
        <v>351</v>
      </c>
      <c r="D15" s="27">
        <v>407</v>
      </c>
      <c r="E15" s="27">
        <v>1039</v>
      </c>
      <c r="F15" s="28">
        <v>248</v>
      </c>
      <c r="G15" s="28">
        <f t="shared" si="0"/>
        <v>1287</v>
      </c>
      <c r="H15" s="28">
        <v>270</v>
      </c>
      <c r="I15" s="28">
        <v>361</v>
      </c>
      <c r="J15" s="28">
        <f t="shared" si="1"/>
        <v>631</v>
      </c>
      <c r="K15" s="27">
        <v>66</v>
      </c>
      <c r="L15" s="27">
        <v>153</v>
      </c>
      <c r="M15" s="27">
        <v>50</v>
      </c>
      <c r="N15" s="27">
        <v>263</v>
      </c>
      <c r="O15" s="27">
        <v>21</v>
      </c>
      <c r="P15" s="30">
        <v>2</v>
      </c>
      <c r="Q15" s="29">
        <f t="shared" si="2"/>
        <v>2473</v>
      </c>
    </row>
    <row r="16" spans="1:19" x14ac:dyDescent="0.25">
      <c r="A16" s="8" t="s">
        <v>20</v>
      </c>
      <c r="B16" s="15">
        <v>1257</v>
      </c>
      <c r="C16" s="15">
        <v>1387</v>
      </c>
      <c r="D16" s="15">
        <v>1647</v>
      </c>
      <c r="E16" s="27">
        <v>4291</v>
      </c>
      <c r="F16" s="16">
        <v>1071</v>
      </c>
      <c r="G16" s="28">
        <f t="shared" si="0"/>
        <v>5362</v>
      </c>
      <c r="H16" s="16">
        <v>738</v>
      </c>
      <c r="I16" s="16">
        <v>936</v>
      </c>
      <c r="J16" s="28">
        <f t="shared" si="1"/>
        <v>1674</v>
      </c>
      <c r="K16" s="15">
        <v>1513</v>
      </c>
      <c r="L16" s="15">
        <v>3181</v>
      </c>
      <c r="M16" s="15">
        <v>106</v>
      </c>
      <c r="N16" s="15">
        <v>941</v>
      </c>
      <c r="O16" s="15">
        <v>34</v>
      </c>
      <c r="P16" s="22">
        <v>0</v>
      </c>
      <c r="Q16" s="29">
        <f t="shared" si="2"/>
        <v>12811</v>
      </c>
    </row>
    <row r="17" spans="1:18" x14ac:dyDescent="0.25">
      <c r="A17" s="8" t="s">
        <v>21</v>
      </c>
      <c r="B17" s="15">
        <v>1011</v>
      </c>
      <c r="C17" s="15">
        <v>988</v>
      </c>
      <c r="D17" s="15">
        <v>1040</v>
      </c>
      <c r="E17" s="27">
        <v>3039</v>
      </c>
      <c r="F17" s="16">
        <v>1014</v>
      </c>
      <c r="G17" s="28">
        <f t="shared" si="0"/>
        <v>4053</v>
      </c>
      <c r="H17" s="16">
        <v>766</v>
      </c>
      <c r="I17" s="16">
        <v>904</v>
      </c>
      <c r="J17" s="28">
        <f t="shared" si="1"/>
        <v>1670</v>
      </c>
      <c r="K17" s="15">
        <v>1497</v>
      </c>
      <c r="L17" s="15">
        <v>3702</v>
      </c>
      <c r="M17" s="15">
        <v>214</v>
      </c>
      <c r="N17" s="15">
        <v>1040</v>
      </c>
      <c r="O17" s="15">
        <v>171</v>
      </c>
      <c r="P17" s="22">
        <v>0</v>
      </c>
      <c r="Q17" s="29">
        <f t="shared" si="2"/>
        <v>12347</v>
      </c>
    </row>
    <row r="18" spans="1:18" x14ac:dyDescent="0.25">
      <c r="A18" s="8" t="s">
        <v>22</v>
      </c>
      <c r="B18" s="15">
        <v>2160</v>
      </c>
      <c r="C18" s="15">
        <v>1890</v>
      </c>
      <c r="D18" s="15">
        <v>1980</v>
      </c>
      <c r="E18" s="27">
        <v>6030</v>
      </c>
      <c r="F18" s="16">
        <v>1890</v>
      </c>
      <c r="G18" s="28">
        <f t="shared" si="0"/>
        <v>7920</v>
      </c>
      <c r="H18" s="16">
        <v>1890</v>
      </c>
      <c r="I18" s="16">
        <v>1890</v>
      </c>
      <c r="J18" s="28">
        <f t="shared" si="1"/>
        <v>3780</v>
      </c>
      <c r="K18" s="15">
        <v>1440</v>
      </c>
      <c r="L18" s="15">
        <v>4050</v>
      </c>
      <c r="M18" s="15">
        <v>360</v>
      </c>
      <c r="N18" s="15">
        <v>1080</v>
      </c>
      <c r="O18" s="15">
        <v>280</v>
      </c>
      <c r="P18" s="22">
        <v>0</v>
      </c>
      <c r="Q18" s="29">
        <f t="shared" si="2"/>
        <v>18910</v>
      </c>
    </row>
    <row r="19" spans="1:18" x14ac:dyDescent="0.25">
      <c r="A19" s="8" t="s">
        <v>23</v>
      </c>
      <c r="B19" s="14">
        <f>B16/B15</f>
        <v>4.4733096085409256</v>
      </c>
      <c r="C19" s="14">
        <f t="shared" ref="C19:Q19" si="3">C16/C15</f>
        <v>3.9515669515669516</v>
      </c>
      <c r="D19" s="14">
        <f t="shared" si="3"/>
        <v>4.0466830466830466</v>
      </c>
      <c r="E19" s="14">
        <f t="shared" si="3"/>
        <v>4.1299326275264674</v>
      </c>
      <c r="F19" s="14">
        <f t="shared" si="3"/>
        <v>4.318548387096774</v>
      </c>
      <c r="G19" s="14">
        <f t="shared" si="3"/>
        <v>4.1662781662781665</v>
      </c>
      <c r="H19" s="14">
        <f t="shared" si="3"/>
        <v>2.7333333333333334</v>
      </c>
      <c r="I19" s="14">
        <f t="shared" si="3"/>
        <v>2.5927977839335181</v>
      </c>
      <c r="J19" s="14">
        <f t="shared" si="3"/>
        <v>2.6529318541996831</v>
      </c>
      <c r="K19" s="14">
        <f t="shared" si="3"/>
        <v>22.924242424242426</v>
      </c>
      <c r="L19" s="14">
        <f t="shared" si="3"/>
        <v>20.790849673202615</v>
      </c>
      <c r="M19" s="14">
        <f t="shared" si="3"/>
        <v>2.12</v>
      </c>
      <c r="N19" s="14">
        <f t="shared" si="3"/>
        <v>3.5779467680608366</v>
      </c>
      <c r="O19" s="14">
        <f t="shared" si="3"/>
        <v>1.6190476190476191</v>
      </c>
      <c r="P19" s="23">
        <f t="shared" si="3"/>
        <v>0</v>
      </c>
      <c r="Q19" s="14">
        <f t="shared" si="3"/>
        <v>5.1803477557622317</v>
      </c>
    </row>
    <row r="20" spans="1:18" x14ac:dyDescent="0.25">
      <c r="A20" s="8" t="s">
        <v>24</v>
      </c>
      <c r="B20" s="14">
        <f>B17/B18*100</f>
        <v>46.805555555555557</v>
      </c>
      <c r="C20" s="14">
        <f t="shared" ref="C20:Q20" si="4">C17/C18*100</f>
        <v>52.275132275132272</v>
      </c>
      <c r="D20" s="14">
        <f t="shared" si="4"/>
        <v>52.525252525252533</v>
      </c>
      <c r="E20" s="14">
        <f t="shared" si="4"/>
        <v>50.398009950248756</v>
      </c>
      <c r="F20" s="14">
        <f t="shared" si="4"/>
        <v>53.650793650793652</v>
      </c>
      <c r="G20" s="14">
        <f t="shared" si="4"/>
        <v>51.174242424242422</v>
      </c>
      <c r="H20" s="14">
        <f t="shared" si="4"/>
        <v>40.529100529100532</v>
      </c>
      <c r="I20" s="14">
        <f t="shared" si="4"/>
        <v>47.830687830687829</v>
      </c>
      <c r="J20" s="14">
        <f t="shared" si="4"/>
        <v>44.179894179894177</v>
      </c>
      <c r="K20" s="14">
        <f t="shared" si="4"/>
        <v>103.95833333333333</v>
      </c>
      <c r="L20" s="14">
        <f t="shared" si="4"/>
        <v>91.407407407407405</v>
      </c>
      <c r="M20" s="14">
        <f t="shared" si="4"/>
        <v>59.444444444444443</v>
      </c>
      <c r="N20" s="14">
        <f t="shared" si="4"/>
        <v>96.296296296296291</v>
      </c>
      <c r="O20" s="14">
        <f t="shared" si="4"/>
        <v>61.071428571428577</v>
      </c>
      <c r="P20" s="23" t="e">
        <f t="shared" si="4"/>
        <v>#DIV/0!</v>
      </c>
      <c r="Q20" s="14">
        <f t="shared" si="4"/>
        <v>65.293495505023799</v>
      </c>
    </row>
    <row r="21" spans="1:18" x14ac:dyDescent="0.25">
      <c r="A21" s="8" t="s">
        <v>25</v>
      </c>
      <c r="B21" s="14">
        <f>B15/B23</f>
        <v>11.708333333333334</v>
      </c>
      <c r="C21" s="14">
        <f t="shared" ref="C21:O21" si="5">C15/C23</f>
        <v>16.714285714285715</v>
      </c>
      <c r="D21" s="14">
        <f t="shared" si="5"/>
        <v>15.653846153846153</v>
      </c>
      <c r="E21" s="14">
        <f t="shared" si="5"/>
        <v>15.507462686567164</v>
      </c>
      <c r="F21" s="14">
        <f t="shared" si="5"/>
        <v>11.80952380952381</v>
      </c>
      <c r="G21" s="14">
        <f t="shared" si="5"/>
        <v>14.625</v>
      </c>
      <c r="H21" s="14">
        <f t="shared" si="5"/>
        <v>12.857142857142858</v>
      </c>
      <c r="I21" s="14">
        <f t="shared" si="5"/>
        <v>17.19047619047619</v>
      </c>
      <c r="J21" s="14">
        <f t="shared" si="5"/>
        <v>15.023809523809524</v>
      </c>
      <c r="K21" s="14">
        <f t="shared" si="5"/>
        <v>4.125</v>
      </c>
      <c r="L21" s="14">
        <f t="shared" si="5"/>
        <v>3.4</v>
      </c>
      <c r="M21" s="14">
        <f t="shared" si="5"/>
        <v>12.5</v>
      </c>
      <c r="N21" s="14">
        <f t="shared" si="5"/>
        <v>21.916666666666668</v>
      </c>
      <c r="O21" s="14">
        <f t="shared" si="5"/>
        <v>5.25</v>
      </c>
      <c r="P21" s="24" t="e">
        <f>P15/P23</f>
        <v>#DIV/0!</v>
      </c>
      <c r="Q21" s="19">
        <f>Q15/Q23</f>
        <v>11.720379146919431</v>
      </c>
    </row>
    <row r="22" spans="1:18" x14ac:dyDescent="0.25">
      <c r="A22" s="8" t="s">
        <v>26</v>
      </c>
      <c r="B22" s="14">
        <f>((100-B20)*B19)/B20</f>
        <v>5.0839097331488849</v>
      </c>
      <c r="C22" s="14">
        <f t="shared" ref="C22:O22" si="6">((100-C20)*C19)/C20</f>
        <v>3.6076046460661848</v>
      </c>
      <c r="D22" s="14">
        <f t="shared" si="6"/>
        <v>3.6575789075789062</v>
      </c>
      <c r="E22" s="14">
        <f t="shared" si="6"/>
        <v>4.0647017074470755</v>
      </c>
      <c r="F22" s="14">
        <f t="shared" si="6"/>
        <v>3.7308169497995798</v>
      </c>
      <c r="G22" s="14">
        <f t="shared" si="6"/>
        <v>3.9750796123853127</v>
      </c>
      <c r="H22" s="14">
        <f t="shared" si="6"/>
        <v>4.0107919930374232</v>
      </c>
      <c r="I22" s="14">
        <f t="shared" si="6"/>
        <v>2.8279851935381073</v>
      </c>
      <c r="J22" s="14">
        <f t="shared" si="6"/>
        <v>3.3519079115936123</v>
      </c>
      <c r="K22" s="14">
        <f t="shared" si="6"/>
        <v>-0.87286694601323767</v>
      </c>
      <c r="L22" s="14">
        <f t="shared" si="6"/>
        <v>1.9544072626349305</v>
      </c>
      <c r="M22" s="14">
        <f t="shared" si="6"/>
        <v>1.4463551401869161</v>
      </c>
      <c r="N22" s="14">
        <f t="shared" si="6"/>
        <v>0.13761333723310931</v>
      </c>
      <c r="O22" s="14">
        <f t="shared" si="6"/>
        <v>1.0320245057087161</v>
      </c>
      <c r="P22" s="24" t="e">
        <f>((100-P20)*P19)/P20</f>
        <v>#DIV/0!</v>
      </c>
      <c r="Q22" s="19">
        <f>((100-Q20)*Q19)/Q20</f>
        <v>2.7535937734727076</v>
      </c>
    </row>
    <row r="23" spans="1:18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v>67</v>
      </c>
      <c r="F23" s="18">
        <v>21</v>
      </c>
      <c r="G23" s="18">
        <v>88</v>
      </c>
      <c r="H23" s="18">
        <v>21</v>
      </c>
      <c r="I23" s="18">
        <v>21</v>
      </c>
      <c r="J23" s="18"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211</v>
      </c>
    </row>
    <row r="24" spans="1:18" x14ac:dyDescent="0.25">
      <c r="A24" s="37" t="s">
        <v>34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  <c r="Q24" s="2"/>
      <c r="R24" s="1"/>
    </row>
    <row r="27" spans="1:18" x14ac:dyDescent="0.25">
      <c r="P27"/>
      <c r="Q27"/>
    </row>
    <row r="28" spans="1:18" x14ac:dyDescent="0.25">
      <c r="P28"/>
      <c r="Q28"/>
    </row>
    <row r="29" spans="1:18" x14ac:dyDescent="0.25">
      <c r="P29"/>
      <c r="Q29"/>
    </row>
    <row r="30" spans="1:18" x14ac:dyDescent="0.25">
      <c r="P30"/>
      <c r="Q30"/>
    </row>
    <row r="31" spans="1:18" x14ac:dyDescent="0.25">
      <c r="P31"/>
      <c r="Q31"/>
    </row>
    <row r="32" spans="1:18" x14ac:dyDescent="0.25">
      <c r="P32"/>
      <c r="Q32"/>
    </row>
    <row r="33" spans="16:17" x14ac:dyDescent="0.25">
      <c r="P33"/>
      <c r="Q33"/>
    </row>
    <row r="34" spans="16:17" x14ac:dyDescent="0.25">
      <c r="P34"/>
      <c r="Q34"/>
    </row>
    <row r="35" spans="16:17" x14ac:dyDescent="0.25">
      <c r="P35"/>
      <c r="Q35"/>
    </row>
    <row r="36" spans="16:17" x14ac:dyDescent="0.25">
      <c r="P36"/>
      <c r="Q36"/>
    </row>
    <row r="37" spans="16:17" x14ac:dyDescent="0.25">
      <c r="P37"/>
      <c r="Q37"/>
    </row>
    <row r="38" spans="16:17" x14ac:dyDescent="0.25">
      <c r="P38"/>
      <c r="Q38"/>
    </row>
    <row r="39" spans="16:17" x14ac:dyDescent="0.25">
      <c r="P39"/>
      <c r="Q39"/>
    </row>
    <row r="40" spans="16:17" x14ac:dyDescent="0.25">
      <c r="P40"/>
      <c r="Q40"/>
    </row>
    <row r="41" spans="16:17" x14ac:dyDescent="0.25">
      <c r="P41"/>
      <c r="Q41"/>
    </row>
    <row r="42" spans="16:17" x14ac:dyDescent="0.25">
      <c r="P42"/>
      <c r="Q42"/>
    </row>
    <row r="43" spans="16:17" x14ac:dyDescent="0.25">
      <c r="P43"/>
      <c r="Q43"/>
    </row>
    <row r="44" spans="16:17" x14ac:dyDescent="0.25">
      <c r="P44"/>
      <c r="Q44"/>
    </row>
    <row r="45" spans="16:17" x14ac:dyDescent="0.25">
      <c r="P45"/>
      <c r="Q45"/>
    </row>
    <row r="46" spans="16:17" x14ac:dyDescent="0.25">
      <c r="P46"/>
      <c r="Q46"/>
    </row>
    <row r="47" spans="16:17" x14ac:dyDescent="0.25">
      <c r="P47"/>
      <c r="Q47"/>
    </row>
    <row r="48" spans="16:17" x14ac:dyDescent="0.25">
      <c r="P48"/>
      <c r="Q48"/>
    </row>
    <row r="49" spans="16:17" x14ac:dyDescent="0.25">
      <c r="P49"/>
      <c r="Q49"/>
    </row>
  </sheetData>
  <sheetProtection algorithmName="SHA-512" hashValue="+UMZmML3So8rLQbMsesUmJ9i44cYQdMgkeKEqgkOpe3YjVKAEm4+BmQHhFLeft9cKuZvG2PbWQ+fCVLcWLgh2Q==" saltValue="jC3RsJUp2rdf9Z++QSWF8Q==" spinCount="100000" sheet="1" objects="1" scenarios="1"/>
  <mergeCells count="7">
    <mergeCell ref="A1:Q2"/>
    <mergeCell ref="A24:O24"/>
    <mergeCell ref="A6:A7"/>
    <mergeCell ref="B6:G6"/>
    <mergeCell ref="H6:J6"/>
    <mergeCell ref="Q6:Q7"/>
    <mergeCell ref="K6: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verticalDpi="0" r:id="rId1"/>
  <ignoredErrors>
    <ignoredError sqref="P20:P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"/>
  <sheetViews>
    <sheetView workbookViewId="0">
      <selection activeCell="A24" sqref="A24:Q25"/>
    </sheetView>
  </sheetViews>
  <sheetFormatPr baseColWidth="10" defaultRowHeight="15" x14ac:dyDescent="0.25"/>
  <cols>
    <col min="1" max="1" width="35.140625" customWidth="1"/>
  </cols>
  <sheetData>
    <row r="1" spans="1:17" x14ac:dyDescent="0.2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.75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7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5.75" thickBot="1" x14ac:dyDescent="0.3">
      <c r="A6" s="38" t="s">
        <v>0</v>
      </c>
      <c r="B6" s="40" t="s">
        <v>1</v>
      </c>
      <c r="C6" s="41"/>
      <c r="D6" s="41"/>
      <c r="E6" s="41"/>
      <c r="F6" s="41"/>
      <c r="G6" s="42"/>
      <c r="H6" s="43" t="s">
        <v>2</v>
      </c>
      <c r="I6" s="41"/>
      <c r="J6" s="42"/>
      <c r="K6" s="46" t="s">
        <v>3</v>
      </c>
      <c r="L6" s="47"/>
      <c r="M6" s="47"/>
      <c r="N6" s="47"/>
      <c r="O6" s="47"/>
      <c r="P6" s="10"/>
      <c r="Q6" s="44" t="s">
        <v>4</v>
      </c>
    </row>
    <row r="7" spans="1:17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5"/>
    </row>
    <row r="8" spans="1:17" x14ac:dyDescent="0.25">
      <c r="A8" s="7" t="s">
        <v>12</v>
      </c>
      <c r="B8" s="12">
        <v>323</v>
      </c>
      <c r="C8" s="15">
        <v>360</v>
      </c>
      <c r="D8" s="15">
        <v>231</v>
      </c>
      <c r="E8" s="27">
        <f>SUM(B8:D8)</f>
        <v>914</v>
      </c>
      <c r="F8" s="16">
        <v>270</v>
      </c>
      <c r="G8" s="28">
        <f>E8+F8</f>
        <v>1184</v>
      </c>
      <c r="H8" s="16">
        <v>341</v>
      </c>
      <c r="I8" s="16">
        <v>178</v>
      </c>
      <c r="J8" s="28">
        <f>H8+I8</f>
        <v>519</v>
      </c>
      <c r="K8" s="15">
        <v>44</v>
      </c>
      <c r="L8" s="15">
        <v>125</v>
      </c>
      <c r="M8" s="15">
        <v>13</v>
      </c>
      <c r="N8" s="15">
        <v>191</v>
      </c>
      <c r="O8" s="15">
        <v>13</v>
      </c>
      <c r="P8" s="22">
        <v>1</v>
      </c>
      <c r="Q8" s="29">
        <f>G8+J8+K8+L8+M8+N8+O8+P8</f>
        <v>2090</v>
      </c>
    </row>
    <row r="9" spans="1:17" x14ac:dyDescent="0.25">
      <c r="A9" s="8" t="s">
        <v>13</v>
      </c>
      <c r="B9" s="15">
        <v>272</v>
      </c>
      <c r="C9" s="15">
        <v>369</v>
      </c>
      <c r="D9" s="15">
        <v>232</v>
      </c>
      <c r="E9" s="27">
        <f t="shared" ref="E9:E18" si="0">SUM(B9:D9)</f>
        <v>873</v>
      </c>
      <c r="F9" s="16">
        <v>270</v>
      </c>
      <c r="G9" s="28">
        <f t="shared" ref="G9:G18" si="1">E9+F9</f>
        <v>1143</v>
      </c>
      <c r="H9" s="16">
        <v>297</v>
      </c>
      <c r="I9" s="16">
        <v>151</v>
      </c>
      <c r="J9" s="28">
        <f t="shared" ref="J9:J18" si="2">H9+I9</f>
        <v>448</v>
      </c>
      <c r="K9" s="15">
        <v>2</v>
      </c>
      <c r="L9" s="15">
        <v>109</v>
      </c>
      <c r="M9" s="15">
        <v>0</v>
      </c>
      <c r="N9" s="15">
        <v>127</v>
      </c>
      <c r="O9" s="15">
        <v>0</v>
      </c>
      <c r="P9" s="22">
        <v>0</v>
      </c>
      <c r="Q9" s="29">
        <f t="shared" ref="Q9:Q18" si="3">G9+J9+K9+L9+M9+N9+O9+P9</f>
        <v>1829</v>
      </c>
    </row>
    <row r="10" spans="1:17" x14ac:dyDescent="0.25">
      <c r="A10" s="8" t="s">
        <v>14</v>
      </c>
      <c r="B10" s="15">
        <v>0</v>
      </c>
      <c r="C10" s="15">
        <v>0</v>
      </c>
      <c r="D10" s="15">
        <v>0</v>
      </c>
      <c r="E10" s="27">
        <f t="shared" si="0"/>
        <v>0</v>
      </c>
      <c r="F10" s="16">
        <v>0</v>
      </c>
      <c r="G10" s="28">
        <f t="shared" si="1"/>
        <v>0</v>
      </c>
      <c r="H10" s="16">
        <v>0</v>
      </c>
      <c r="I10" s="16">
        <v>0</v>
      </c>
      <c r="J10" s="28">
        <f t="shared" si="2"/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22">
        <v>1</v>
      </c>
      <c r="Q10" s="29">
        <f t="shared" si="3"/>
        <v>2</v>
      </c>
    </row>
    <row r="11" spans="1:17" x14ac:dyDescent="0.25">
      <c r="A11" s="8" t="s">
        <v>15</v>
      </c>
      <c r="B11" s="15">
        <v>3</v>
      </c>
      <c r="C11" s="15">
        <v>1</v>
      </c>
      <c r="D11" s="15">
        <v>1</v>
      </c>
      <c r="E11" s="27">
        <f t="shared" si="0"/>
        <v>5</v>
      </c>
      <c r="F11" s="16">
        <v>0</v>
      </c>
      <c r="G11" s="28">
        <f t="shared" si="1"/>
        <v>5</v>
      </c>
      <c r="H11" s="16">
        <v>0</v>
      </c>
      <c r="I11" s="16">
        <v>0</v>
      </c>
      <c r="J11" s="28">
        <f t="shared" si="2"/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2">
        <v>0</v>
      </c>
      <c r="Q11" s="29">
        <f t="shared" si="3"/>
        <v>5</v>
      </c>
    </row>
    <row r="12" spans="1:17" x14ac:dyDescent="0.25">
      <c r="A12" s="8" t="s">
        <v>16</v>
      </c>
      <c r="B12" s="15">
        <v>0</v>
      </c>
      <c r="C12" s="15">
        <v>0</v>
      </c>
      <c r="D12" s="15">
        <v>0</v>
      </c>
      <c r="E12" s="27">
        <f t="shared" si="0"/>
        <v>0</v>
      </c>
      <c r="F12" s="16">
        <v>0</v>
      </c>
      <c r="G12" s="28">
        <f t="shared" si="1"/>
        <v>0</v>
      </c>
      <c r="H12" s="16">
        <v>1</v>
      </c>
      <c r="I12" s="16">
        <v>0</v>
      </c>
      <c r="J12" s="28">
        <f t="shared" si="2"/>
        <v>1</v>
      </c>
      <c r="K12" s="15">
        <v>4</v>
      </c>
      <c r="L12" s="15">
        <v>3</v>
      </c>
      <c r="M12" s="15">
        <v>0</v>
      </c>
      <c r="N12" s="15">
        <v>0</v>
      </c>
      <c r="O12" s="15">
        <v>0</v>
      </c>
      <c r="P12" s="22">
        <v>0</v>
      </c>
      <c r="Q12" s="29">
        <f t="shared" si="3"/>
        <v>8</v>
      </c>
    </row>
    <row r="13" spans="1:17" x14ac:dyDescent="0.25">
      <c r="A13" s="8" t="s">
        <v>17</v>
      </c>
      <c r="B13" s="27">
        <f>SUM(B9:B12)</f>
        <v>275</v>
      </c>
      <c r="C13" s="27">
        <f t="shared" ref="C13:Q13" si="4">SUM(C9:C12)</f>
        <v>370</v>
      </c>
      <c r="D13" s="27">
        <f t="shared" si="4"/>
        <v>233</v>
      </c>
      <c r="E13" s="27">
        <f t="shared" si="4"/>
        <v>878</v>
      </c>
      <c r="F13" s="27">
        <f t="shared" si="4"/>
        <v>270</v>
      </c>
      <c r="G13" s="27">
        <f t="shared" si="4"/>
        <v>1148</v>
      </c>
      <c r="H13" s="27">
        <f t="shared" si="4"/>
        <v>298</v>
      </c>
      <c r="I13" s="27">
        <f t="shared" si="4"/>
        <v>151</v>
      </c>
      <c r="J13" s="27">
        <f t="shared" si="4"/>
        <v>449</v>
      </c>
      <c r="K13" s="27">
        <f t="shared" si="4"/>
        <v>6</v>
      </c>
      <c r="L13" s="27">
        <f t="shared" si="4"/>
        <v>112</v>
      </c>
      <c r="M13" s="27">
        <f t="shared" si="4"/>
        <v>0</v>
      </c>
      <c r="N13" s="27">
        <f t="shared" si="4"/>
        <v>128</v>
      </c>
      <c r="O13" s="27">
        <f t="shared" si="4"/>
        <v>0</v>
      </c>
      <c r="P13" s="27">
        <f t="shared" si="4"/>
        <v>1</v>
      </c>
      <c r="Q13" s="27">
        <f t="shared" si="4"/>
        <v>1844</v>
      </c>
    </row>
    <row r="14" spans="1:17" x14ac:dyDescent="0.25">
      <c r="A14" s="8" t="s">
        <v>18</v>
      </c>
      <c r="B14" s="15">
        <v>57</v>
      </c>
      <c r="C14" s="15">
        <v>6</v>
      </c>
      <c r="D14" s="15">
        <v>3</v>
      </c>
      <c r="E14" s="27">
        <f t="shared" si="0"/>
        <v>66</v>
      </c>
      <c r="F14" s="16">
        <v>2</v>
      </c>
      <c r="G14" s="28">
        <f t="shared" si="1"/>
        <v>68</v>
      </c>
      <c r="H14" s="16">
        <v>49</v>
      </c>
      <c r="I14" s="16">
        <v>26</v>
      </c>
      <c r="J14" s="28">
        <f t="shared" si="2"/>
        <v>75</v>
      </c>
      <c r="K14" s="15">
        <v>39</v>
      </c>
      <c r="L14" s="15">
        <v>12</v>
      </c>
      <c r="M14" s="15">
        <v>12</v>
      </c>
      <c r="N14" s="15">
        <v>66</v>
      </c>
      <c r="O14" s="15">
        <v>12</v>
      </c>
      <c r="P14" s="22">
        <v>0</v>
      </c>
      <c r="Q14" s="29">
        <f t="shared" si="3"/>
        <v>284</v>
      </c>
    </row>
    <row r="15" spans="1:17" x14ac:dyDescent="0.25">
      <c r="A15" s="8" t="s">
        <v>19</v>
      </c>
      <c r="B15" s="27">
        <f>SUM(B13:B14)</f>
        <v>332</v>
      </c>
      <c r="C15" s="27">
        <f t="shared" ref="C15:Q15" si="5">SUM(C13:C14)</f>
        <v>376</v>
      </c>
      <c r="D15" s="27">
        <f t="shared" si="5"/>
        <v>236</v>
      </c>
      <c r="E15" s="27">
        <f t="shared" si="5"/>
        <v>944</v>
      </c>
      <c r="F15" s="27">
        <f t="shared" si="5"/>
        <v>272</v>
      </c>
      <c r="G15" s="27">
        <f t="shared" si="5"/>
        <v>1216</v>
      </c>
      <c r="H15" s="27">
        <f t="shared" si="5"/>
        <v>347</v>
      </c>
      <c r="I15" s="27">
        <f t="shared" si="5"/>
        <v>177</v>
      </c>
      <c r="J15" s="27">
        <f t="shared" si="5"/>
        <v>524</v>
      </c>
      <c r="K15" s="27">
        <f t="shared" si="5"/>
        <v>45</v>
      </c>
      <c r="L15" s="27">
        <f t="shared" si="5"/>
        <v>124</v>
      </c>
      <c r="M15" s="27">
        <f t="shared" si="5"/>
        <v>12</v>
      </c>
      <c r="N15" s="27">
        <f t="shared" si="5"/>
        <v>194</v>
      </c>
      <c r="O15" s="27">
        <f t="shared" si="5"/>
        <v>12</v>
      </c>
      <c r="P15" s="27">
        <f t="shared" si="5"/>
        <v>1</v>
      </c>
      <c r="Q15" s="27">
        <f t="shared" si="5"/>
        <v>2128</v>
      </c>
    </row>
    <row r="16" spans="1:17" x14ac:dyDescent="0.25">
      <c r="A16" s="8" t="s">
        <v>20</v>
      </c>
      <c r="B16" s="15">
        <v>1450</v>
      </c>
      <c r="C16" s="15">
        <v>1423</v>
      </c>
      <c r="D16" s="15">
        <v>958</v>
      </c>
      <c r="E16" s="27">
        <f t="shared" si="0"/>
        <v>3831</v>
      </c>
      <c r="F16" s="16">
        <v>1088</v>
      </c>
      <c r="G16" s="28">
        <f t="shared" si="1"/>
        <v>4919</v>
      </c>
      <c r="H16" s="16">
        <v>981</v>
      </c>
      <c r="I16" s="16">
        <v>518</v>
      </c>
      <c r="J16" s="28">
        <f t="shared" si="2"/>
        <v>1499</v>
      </c>
      <c r="K16" s="15">
        <v>1066</v>
      </c>
      <c r="L16" s="15">
        <v>3090</v>
      </c>
      <c r="M16" s="15">
        <v>19</v>
      </c>
      <c r="N16" s="15">
        <v>816</v>
      </c>
      <c r="O16" s="15">
        <v>19</v>
      </c>
      <c r="P16" s="22">
        <v>0</v>
      </c>
      <c r="Q16" s="29">
        <f t="shared" si="3"/>
        <v>11428</v>
      </c>
    </row>
    <row r="17" spans="1:17" x14ac:dyDescent="0.25">
      <c r="A17" s="8" t="s">
        <v>21</v>
      </c>
      <c r="B17" s="15">
        <v>1080</v>
      </c>
      <c r="C17" s="15">
        <v>1007</v>
      </c>
      <c r="D17" s="15">
        <v>655</v>
      </c>
      <c r="E17" s="27">
        <f t="shared" si="0"/>
        <v>2742</v>
      </c>
      <c r="F17" s="16">
        <v>853</v>
      </c>
      <c r="G17" s="28">
        <f t="shared" si="1"/>
        <v>3595</v>
      </c>
      <c r="H17" s="16">
        <v>1061</v>
      </c>
      <c r="I17" s="16">
        <v>560</v>
      </c>
      <c r="J17" s="28">
        <f t="shared" si="2"/>
        <v>1621</v>
      </c>
      <c r="K17" s="15">
        <v>1259</v>
      </c>
      <c r="L17" s="15">
        <v>3295</v>
      </c>
      <c r="M17" s="15">
        <v>212</v>
      </c>
      <c r="N17" s="15">
        <v>810</v>
      </c>
      <c r="O17" s="15">
        <v>212</v>
      </c>
      <c r="P17" s="22">
        <v>0</v>
      </c>
      <c r="Q17" s="29">
        <f t="shared" si="3"/>
        <v>11004</v>
      </c>
    </row>
    <row r="18" spans="1:17" x14ac:dyDescent="0.25">
      <c r="A18" s="8" t="s">
        <v>22</v>
      </c>
      <c r="B18" s="15">
        <v>2184</v>
      </c>
      <c r="C18" s="15">
        <v>1911</v>
      </c>
      <c r="D18" s="15"/>
      <c r="E18" s="27">
        <f t="shared" si="0"/>
        <v>4095</v>
      </c>
      <c r="F18" s="16">
        <v>1811</v>
      </c>
      <c r="G18" s="28">
        <f t="shared" si="1"/>
        <v>5906</v>
      </c>
      <c r="H18" s="16">
        <v>1911</v>
      </c>
      <c r="I18" s="16">
        <v>1911</v>
      </c>
      <c r="J18" s="28">
        <f t="shared" si="2"/>
        <v>3822</v>
      </c>
      <c r="K18" s="15">
        <v>1456</v>
      </c>
      <c r="L18" s="15">
        <v>4095</v>
      </c>
      <c r="M18" s="15">
        <v>364</v>
      </c>
      <c r="N18" s="15">
        <v>1092</v>
      </c>
      <c r="O18" s="15">
        <v>364</v>
      </c>
      <c r="P18" s="22">
        <v>0</v>
      </c>
      <c r="Q18" s="29">
        <f t="shared" si="3"/>
        <v>17099</v>
      </c>
    </row>
    <row r="19" spans="1:17" x14ac:dyDescent="0.25">
      <c r="A19" s="8" t="s">
        <v>23</v>
      </c>
      <c r="B19" s="14">
        <f>B16/B15</f>
        <v>4.3674698795180724</v>
      </c>
      <c r="C19" s="14">
        <f t="shared" ref="C19:Q19" si="6">C16/C15</f>
        <v>3.7845744680851063</v>
      </c>
      <c r="D19" s="14">
        <f t="shared" si="6"/>
        <v>4.0593220338983054</v>
      </c>
      <c r="E19" s="14">
        <f t="shared" si="6"/>
        <v>4.0582627118644066</v>
      </c>
      <c r="F19" s="14">
        <f t="shared" si="6"/>
        <v>4</v>
      </c>
      <c r="G19" s="14">
        <f t="shared" si="6"/>
        <v>4.0452302631578947</v>
      </c>
      <c r="H19" s="14">
        <f t="shared" si="6"/>
        <v>2.8270893371757926</v>
      </c>
      <c r="I19" s="14">
        <f t="shared" si="6"/>
        <v>2.9265536723163841</v>
      </c>
      <c r="J19" s="14">
        <f t="shared" si="6"/>
        <v>2.8606870229007635</v>
      </c>
      <c r="K19" s="14">
        <f t="shared" si="6"/>
        <v>23.68888888888889</v>
      </c>
      <c r="L19" s="14">
        <f t="shared" si="6"/>
        <v>24.919354838709676</v>
      </c>
      <c r="M19" s="14">
        <f t="shared" si="6"/>
        <v>1.5833333333333333</v>
      </c>
      <c r="N19" s="14">
        <f t="shared" si="6"/>
        <v>4.2061855670103094</v>
      </c>
      <c r="O19" s="14">
        <f t="shared" si="6"/>
        <v>1.5833333333333333</v>
      </c>
      <c r="P19" s="23">
        <f t="shared" si="6"/>
        <v>0</v>
      </c>
      <c r="Q19" s="14">
        <f t="shared" si="6"/>
        <v>5.3703007518796992</v>
      </c>
    </row>
    <row r="20" spans="1:17" x14ac:dyDescent="0.25">
      <c r="A20" s="8" t="s">
        <v>24</v>
      </c>
      <c r="B20" s="14">
        <f>B17/B18*100</f>
        <v>49.450549450549453</v>
      </c>
      <c r="C20" s="14">
        <f t="shared" ref="C20:Q20" si="7">C17/C18*100</f>
        <v>52.694924123495554</v>
      </c>
      <c r="D20" s="14" t="e">
        <f t="shared" si="7"/>
        <v>#DIV/0!</v>
      </c>
      <c r="E20" s="14">
        <f t="shared" si="7"/>
        <v>66.959706959706949</v>
      </c>
      <c r="F20" s="14">
        <f t="shared" si="7"/>
        <v>47.101049144119273</v>
      </c>
      <c r="G20" s="14">
        <f t="shared" si="7"/>
        <v>60.870301388418554</v>
      </c>
      <c r="H20" s="14">
        <f t="shared" si="7"/>
        <v>55.520669806384092</v>
      </c>
      <c r="I20" s="14">
        <f t="shared" si="7"/>
        <v>29.304029304029307</v>
      </c>
      <c r="J20" s="14">
        <f t="shared" si="7"/>
        <v>42.412349555206696</v>
      </c>
      <c r="K20" s="14">
        <f t="shared" si="7"/>
        <v>86.469780219780219</v>
      </c>
      <c r="L20" s="14">
        <f t="shared" si="7"/>
        <v>80.463980463980462</v>
      </c>
      <c r="M20" s="14">
        <f t="shared" si="7"/>
        <v>58.241758241758248</v>
      </c>
      <c r="N20" s="14">
        <f t="shared" si="7"/>
        <v>74.175824175824175</v>
      </c>
      <c r="O20" s="14">
        <f t="shared" si="7"/>
        <v>58.241758241758248</v>
      </c>
      <c r="P20" s="23" t="e">
        <f t="shared" si="7"/>
        <v>#DIV/0!</v>
      </c>
      <c r="Q20" s="14">
        <f t="shared" si="7"/>
        <v>64.354640622258614</v>
      </c>
    </row>
    <row r="21" spans="1:17" x14ac:dyDescent="0.25">
      <c r="A21" s="8" t="s">
        <v>25</v>
      </c>
      <c r="B21" s="14">
        <f>B15/B23</f>
        <v>13.833333333333334</v>
      </c>
      <c r="C21" s="14">
        <f t="shared" ref="C21:O21" si="8">C15/C23</f>
        <v>17.904761904761905</v>
      </c>
      <c r="D21" s="14">
        <f t="shared" si="8"/>
        <v>9.0769230769230766</v>
      </c>
      <c r="E21" s="14">
        <f t="shared" si="8"/>
        <v>13.295774647887324</v>
      </c>
      <c r="F21" s="14">
        <f t="shared" si="8"/>
        <v>12.952380952380953</v>
      </c>
      <c r="G21" s="14">
        <f t="shared" si="8"/>
        <v>57.904761904761905</v>
      </c>
      <c r="H21" s="14">
        <f t="shared" si="8"/>
        <v>16.523809523809526</v>
      </c>
      <c r="I21" s="14">
        <f t="shared" si="8"/>
        <v>8.4285714285714288</v>
      </c>
      <c r="J21" s="14">
        <f t="shared" si="8"/>
        <v>12.476190476190476</v>
      </c>
      <c r="K21" s="14">
        <f t="shared" si="8"/>
        <v>2.8125</v>
      </c>
      <c r="L21" s="14">
        <f t="shared" si="8"/>
        <v>2.7555555555555555</v>
      </c>
      <c r="M21" s="14">
        <f t="shared" si="8"/>
        <v>3</v>
      </c>
      <c r="N21" s="14">
        <f t="shared" si="8"/>
        <v>16.166666666666668</v>
      </c>
      <c r="O21" s="14">
        <f t="shared" si="8"/>
        <v>3</v>
      </c>
      <c r="P21" s="24" t="e">
        <f>P15/P23</f>
        <v>#DIV/0!</v>
      </c>
      <c r="Q21" s="19">
        <f>Q15/Q23</f>
        <v>9.8976744186046517</v>
      </c>
    </row>
    <row r="22" spans="1:17" x14ac:dyDescent="0.25">
      <c r="A22" s="8" t="s">
        <v>26</v>
      </c>
      <c r="B22" s="14">
        <f>((100-B20)*B19)/B20</f>
        <v>4.4645247657295846</v>
      </c>
      <c r="C22" s="14">
        <f t="shared" ref="C22:O22" si="9">((100-C20)*C19)/C20</f>
        <v>3.3974730080922901</v>
      </c>
      <c r="D22" s="14" t="e">
        <f t="shared" si="9"/>
        <v>#DIV/0!</v>
      </c>
      <c r="E22" s="14">
        <f t="shared" si="9"/>
        <v>2.0024906816748889</v>
      </c>
      <c r="F22" s="14">
        <f t="shared" si="9"/>
        <v>4.492379835873388</v>
      </c>
      <c r="G22" s="14">
        <f t="shared" si="9"/>
        <v>2.6004247950369668</v>
      </c>
      <c r="H22" s="14">
        <f t="shared" si="9"/>
        <v>2.2648689317619453</v>
      </c>
      <c r="I22" s="14">
        <f t="shared" si="9"/>
        <v>7.0603107344632745</v>
      </c>
      <c r="J22" s="14">
        <f t="shared" si="9"/>
        <v>3.8842517812489703</v>
      </c>
      <c r="K22" s="14">
        <f t="shared" si="9"/>
        <v>3.7066807872208991</v>
      </c>
      <c r="L22" s="14">
        <f t="shared" si="9"/>
        <v>6.0502227226002256</v>
      </c>
      <c r="M22" s="14">
        <f t="shared" si="9"/>
        <v>1.1352201257861632</v>
      </c>
      <c r="N22" s="14">
        <f t="shared" si="9"/>
        <v>1.4643757159221078</v>
      </c>
      <c r="O22" s="14">
        <f t="shared" si="9"/>
        <v>1.1352201257861632</v>
      </c>
      <c r="P22" s="24" t="e">
        <f>((100-P20)*P19)/P20</f>
        <v>#DIV/0!</v>
      </c>
      <c r="Q22" s="19">
        <f>((100-Q20)*Q19)/Q20</f>
        <v>2.9745531700024324</v>
      </c>
    </row>
    <row r="23" spans="1:17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f>SUM(B23:D23)</f>
        <v>71</v>
      </c>
      <c r="F23" s="18">
        <v>21</v>
      </c>
      <c r="G23" s="18">
        <v>21</v>
      </c>
      <c r="H23" s="18">
        <v>21</v>
      </c>
      <c r="I23" s="18">
        <v>21</v>
      </c>
      <c r="J23" s="18">
        <f>SUM(H23:I23)</f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215</v>
      </c>
    </row>
    <row r="24" spans="1:17" x14ac:dyDescent="0.25">
      <c r="A24" s="48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</sheetData>
  <sheetProtection algorithmName="SHA-512" hashValue="cLRqRYYnEs4ulR+HCXqxfh2ZQ4AsMrXLNpk36hSGCaf9FhXe7rMweB/ejPkTW3XATX9YylCvb/z4vX6ygiqqKg==" saltValue="nlA+QQRAsNzed54Uqh6T1A==" spinCount="100000" sheet="1" objects="1" scenarios="1"/>
  <mergeCells count="7">
    <mergeCell ref="A24:Q25"/>
    <mergeCell ref="A1:Q2"/>
    <mergeCell ref="A6:A7"/>
    <mergeCell ref="B6:G6"/>
    <mergeCell ref="H6:J6"/>
    <mergeCell ref="K6:O6"/>
    <mergeCell ref="Q6:Q7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B16:E19 B20:C22 E20:E22 B13:D15 J23" formulaRange="1"/>
    <ignoredError sqref="D20:D22" evalError="1" formulaRange="1"/>
    <ignoredError sqref="E13:E15 F13:P13" formula="1" formulaRange="1"/>
    <ignoredError sqref="F14:Q15 Q13" formula="1"/>
    <ignoredError sqref="P20:P2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"/>
  <sheetViews>
    <sheetView workbookViewId="0">
      <selection activeCell="Q13" sqref="Q13:Q15"/>
    </sheetView>
  </sheetViews>
  <sheetFormatPr baseColWidth="10" defaultRowHeight="15" x14ac:dyDescent="0.25"/>
  <cols>
    <col min="1" max="1" width="35.140625" customWidth="1"/>
  </cols>
  <sheetData>
    <row r="1" spans="1:17" x14ac:dyDescent="0.2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.75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7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5.75" thickBot="1" x14ac:dyDescent="0.3">
      <c r="A6" s="38" t="s">
        <v>0</v>
      </c>
      <c r="B6" s="40" t="s">
        <v>1</v>
      </c>
      <c r="C6" s="41"/>
      <c r="D6" s="41"/>
      <c r="E6" s="41"/>
      <c r="F6" s="41"/>
      <c r="G6" s="42"/>
      <c r="H6" s="43" t="s">
        <v>2</v>
      </c>
      <c r="I6" s="41"/>
      <c r="J6" s="42"/>
      <c r="K6" s="46" t="s">
        <v>3</v>
      </c>
      <c r="L6" s="47"/>
      <c r="M6" s="47"/>
      <c r="N6" s="47"/>
      <c r="O6" s="47"/>
      <c r="P6" s="10"/>
      <c r="Q6" s="44" t="s">
        <v>4</v>
      </c>
    </row>
    <row r="7" spans="1:17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45"/>
    </row>
    <row r="8" spans="1:17" x14ac:dyDescent="0.25">
      <c r="A8" s="7" t="s">
        <v>12</v>
      </c>
      <c r="B8" s="12">
        <v>294</v>
      </c>
      <c r="C8" s="15">
        <v>386</v>
      </c>
      <c r="D8" s="15">
        <v>379</v>
      </c>
      <c r="E8" s="27">
        <f>SUM(B8:D8)</f>
        <v>1059</v>
      </c>
      <c r="F8" s="16">
        <v>312</v>
      </c>
      <c r="G8" s="28">
        <f>E8+F8</f>
        <v>1371</v>
      </c>
      <c r="H8" s="16">
        <v>328</v>
      </c>
      <c r="I8" s="16">
        <v>279</v>
      </c>
      <c r="J8" s="28">
        <f>H8+I8</f>
        <v>607</v>
      </c>
      <c r="K8" s="15">
        <v>72</v>
      </c>
      <c r="L8" s="15">
        <v>146</v>
      </c>
      <c r="M8" s="15">
        <v>68</v>
      </c>
      <c r="N8" s="15">
        <v>137</v>
      </c>
      <c r="O8" s="15">
        <v>14</v>
      </c>
      <c r="P8" s="22">
        <v>4</v>
      </c>
      <c r="Q8" s="29">
        <f>G8+J8+K8+L8+M8+N8+O8+P8</f>
        <v>2419</v>
      </c>
    </row>
    <row r="9" spans="1:17" x14ac:dyDescent="0.25">
      <c r="A9" s="8" t="s">
        <v>13</v>
      </c>
      <c r="B9" s="15">
        <v>224</v>
      </c>
      <c r="C9" s="15">
        <v>384</v>
      </c>
      <c r="D9" s="15">
        <v>370</v>
      </c>
      <c r="E9" s="27">
        <f t="shared" ref="E9:E18" si="0">SUM(B9:D9)</f>
        <v>978</v>
      </c>
      <c r="F9" s="16">
        <v>308</v>
      </c>
      <c r="G9" s="28">
        <f t="shared" ref="G9:G18" si="1">E9+F9</f>
        <v>1286</v>
      </c>
      <c r="H9" s="16">
        <v>369</v>
      </c>
      <c r="I9" s="16">
        <v>246</v>
      </c>
      <c r="J9" s="28">
        <f t="shared" ref="J9:J18" si="2">H9+I9</f>
        <v>615</v>
      </c>
      <c r="K9" s="15">
        <v>0</v>
      </c>
      <c r="L9" s="15">
        <v>110</v>
      </c>
      <c r="M9" s="15">
        <v>0</v>
      </c>
      <c r="N9" s="15">
        <v>106</v>
      </c>
      <c r="O9" s="15">
        <v>0</v>
      </c>
      <c r="P9" s="22">
        <v>0</v>
      </c>
      <c r="Q9" s="29">
        <f t="shared" ref="Q9:Q18" si="3">G9+J9+K9+L9+M9+N9+O9+P9</f>
        <v>2117</v>
      </c>
    </row>
    <row r="10" spans="1:17" x14ac:dyDescent="0.25">
      <c r="A10" s="8" t="s">
        <v>14</v>
      </c>
      <c r="B10" s="15">
        <v>0</v>
      </c>
      <c r="C10" s="15">
        <v>0</v>
      </c>
      <c r="D10" s="15">
        <v>0</v>
      </c>
      <c r="E10" s="27">
        <f t="shared" si="0"/>
        <v>0</v>
      </c>
      <c r="F10" s="16">
        <v>0</v>
      </c>
      <c r="G10" s="28">
        <f t="shared" si="1"/>
        <v>0</v>
      </c>
      <c r="H10" s="16">
        <v>0</v>
      </c>
      <c r="I10" s="16">
        <v>0</v>
      </c>
      <c r="J10" s="28">
        <f t="shared" si="2"/>
        <v>0</v>
      </c>
      <c r="K10" s="15">
        <v>3</v>
      </c>
      <c r="L10" s="15">
        <v>3</v>
      </c>
      <c r="M10" s="15">
        <v>3</v>
      </c>
      <c r="N10" s="15">
        <v>0</v>
      </c>
      <c r="O10" s="15">
        <v>0</v>
      </c>
      <c r="P10" s="22">
        <v>3</v>
      </c>
      <c r="Q10" s="29">
        <f t="shared" si="3"/>
        <v>12</v>
      </c>
    </row>
    <row r="11" spans="1:17" x14ac:dyDescent="0.25">
      <c r="A11" s="8" t="s">
        <v>15</v>
      </c>
      <c r="B11" s="15">
        <v>0</v>
      </c>
      <c r="C11" s="15">
        <v>0</v>
      </c>
      <c r="D11" s="15">
        <v>0</v>
      </c>
      <c r="E11" s="27">
        <f t="shared" si="0"/>
        <v>0</v>
      </c>
      <c r="F11" s="16">
        <v>0</v>
      </c>
      <c r="G11" s="28">
        <f t="shared" si="1"/>
        <v>0</v>
      </c>
      <c r="H11" s="16">
        <v>0</v>
      </c>
      <c r="I11" s="16">
        <v>0</v>
      </c>
      <c r="J11" s="28">
        <f t="shared" si="2"/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2">
        <v>0</v>
      </c>
      <c r="Q11" s="29">
        <f t="shared" si="3"/>
        <v>1</v>
      </c>
    </row>
    <row r="12" spans="1:17" x14ac:dyDescent="0.25">
      <c r="A12" s="8" t="s">
        <v>16</v>
      </c>
      <c r="B12" s="15">
        <v>0</v>
      </c>
      <c r="C12" s="15">
        <v>0</v>
      </c>
      <c r="D12" s="15">
        <v>0</v>
      </c>
      <c r="E12" s="27">
        <f t="shared" si="0"/>
        <v>0</v>
      </c>
      <c r="F12" s="16">
        <v>0</v>
      </c>
      <c r="G12" s="28">
        <f t="shared" si="1"/>
        <v>0</v>
      </c>
      <c r="H12" s="16">
        <v>1</v>
      </c>
      <c r="I12" s="16">
        <v>1</v>
      </c>
      <c r="J12" s="28">
        <f t="shared" si="2"/>
        <v>2</v>
      </c>
      <c r="K12" s="15">
        <v>9</v>
      </c>
      <c r="L12" s="15">
        <v>0</v>
      </c>
      <c r="M12" s="15">
        <v>1</v>
      </c>
      <c r="N12" s="15">
        <v>0</v>
      </c>
      <c r="O12" s="15">
        <v>0</v>
      </c>
      <c r="P12" s="22">
        <v>1</v>
      </c>
      <c r="Q12" s="29">
        <f t="shared" si="3"/>
        <v>13</v>
      </c>
    </row>
    <row r="13" spans="1:17" x14ac:dyDescent="0.25">
      <c r="A13" s="8" t="s">
        <v>17</v>
      </c>
      <c r="B13" s="27">
        <f>SUM(B9:B12)</f>
        <v>224</v>
      </c>
      <c r="C13" s="27">
        <f t="shared" ref="C13:Q13" si="4">SUM(C9:C12)</f>
        <v>384</v>
      </c>
      <c r="D13" s="27">
        <f t="shared" si="4"/>
        <v>370</v>
      </c>
      <c r="E13" s="27">
        <f t="shared" si="4"/>
        <v>978</v>
      </c>
      <c r="F13" s="28">
        <f t="shared" si="4"/>
        <v>308</v>
      </c>
      <c r="G13" s="28">
        <f t="shared" si="4"/>
        <v>1286</v>
      </c>
      <c r="H13" s="28">
        <f t="shared" si="4"/>
        <v>370</v>
      </c>
      <c r="I13" s="28">
        <f t="shared" si="4"/>
        <v>247</v>
      </c>
      <c r="J13" s="28">
        <f t="shared" si="4"/>
        <v>617</v>
      </c>
      <c r="K13" s="27">
        <f t="shared" si="4"/>
        <v>12</v>
      </c>
      <c r="L13" s="27">
        <f t="shared" si="4"/>
        <v>113</v>
      </c>
      <c r="M13" s="27">
        <f t="shared" si="4"/>
        <v>4</v>
      </c>
      <c r="N13" s="27">
        <f t="shared" si="4"/>
        <v>107</v>
      </c>
      <c r="O13" s="27">
        <f t="shared" si="4"/>
        <v>0</v>
      </c>
      <c r="P13" s="30">
        <f t="shared" si="4"/>
        <v>4</v>
      </c>
      <c r="Q13" s="29">
        <f t="shared" si="4"/>
        <v>2143</v>
      </c>
    </row>
    <row r="14" spans="1:17" x14ac:dyDescent="0.25">
      <c r="A14" s="8" t="s">
        <v>18</v>
      </c>
      <c r="B14" s="15">
        <v>72</v>
      </c>
      <c r="C14" s="15">
        <v>4</v>
      </c>
      <c r="D14" s="15">
        <v>5</v>
      </c>
      <c r="E14" s="27">
        <f t="shared" si="0"/>
        <v>81</v>
      </c>
      <c r="F14" s="16">
        <v>2</v>
      </c>
      <c r="G14" s="28">
        <f t="shared" si="1"/>
        <v>83</v>
      </c>
      <c r="H14" s="16">
        <v>58</v>
      </c>
      <c r="I14" s="16">
        <v>34</v>
      </c>
      <c r="J14" s="28">
        <f t="shared" si="2"/>
        <v>92</v>
      </c>
      <c r="K14" s="15">
        <v>58</v>
      </c>
      <c r="L14" s="15">
        <v>35</v>
      </c>
      <c r="M14" s="15">
        <v>64</v>
      </c>
      <c r="N14" s="15">
        <v>41</v>
      </c>
      <c r="O14" s="15">
        <v>15</v>
      </c>
      <c r="P14" s="22">
        <v>0</v>
      </c>
      <c r="Q14" s="29">
        <f t="shared" si="3"/>
        <v>388</v>
      </c>
    </row>
    <row r="15" spans="1:17" x14ac:dyDescent="0.25">
      <c r="A15" s="8" t="s">
        <v>19</v>
      </c>
      <c r="B15" s="27">
        <f>SUM(B13:B14)</f>
        <v>296</v>
      </c>
      <c r="C15" s="27">
        <f t="shared" ref="C15:Q15" si="5">SUM(C13:C14)</f>
        <v>388</v>
      </c>
      <c r="D15" s="27">
        <f t="shared" si="5"/>
        <v>375</v>
      </c>
      <c r="E15" s="27">
        <f t="shared" si="5"/>
        <v>1059</v>
      </c>
      <c r="F15" s="28">
        <f t="shared" si="5"/>
        <v>310</v>
      </c>
      <c r="G15" s="28">
        <f t="shared" si="5"/>
        <v>1369</v>
      </c>
      <c r="H15" s="28">
        <f t="shared" si="5"/>
        <v>428</v>
      </c>
      <c r="I15" s="28">
        <f t="shared" si="5"/>
        <v>281</v>
      </c>
      <c r="J15" s="28">
        <f t="shared" si="5"/>
        <v>709</v>
      </c>
      <c r="K15" s="27">
        <f t="shared" si="5"/>
        <v>70</v>
      </c>
      <c r="L15" s="27">
        <f t="shared" si="5"/>
        <v>148</v>
      </c>
      <c r="M15" s="27">
        <f t="shared" si="5"/>
        <v>68</v>
      </c>
      <c r="N15" s="27">
        <f t="shared" si="5"/>
        <v>148</v>
      </c>
      <c r="O15" s="27">
        <f t="shared" si="5"/>
        <v>15</v>
      </c>
      <c r="P15" s="30">
        <f t="shared" si="5"/>
        <v>4</v>
      </c>
      <c r="Q15" s="29">
        <f t="shared" si="5"/>
        <v>2531</v>
      </c>
    </row>
    <row r="16" spans="1:17" x14ac:dyDescent="0.25">
      <c r="A16" s="8" t="s">
        <v>20</v>
      </c>
      <c r="B16" s="15">
        <v>1575</v>
      </c>
      <c r="C16" s="15">
        <v>1533</v>
      </c>
      <c r="D16" s="15">
        <v>1734</v>
      </c>
      <c r="E16" s="27">
        <f t="shared" si="0"/>
        <v>4842</v>
      </c>
      <c r="F16" s="16">
        <v>1260</v>
      </c>
      <c r="G16" s="28">
        <f t="shared" si="1"/>
        <v>6102</v>
      </c>
      <c r="H16" s="16">
        <v>1189</v>
      </c>
      <c r="I16" s="16">
        <v>803</v>
      </c>
      <c r="J16" s="28">
        <f t="shared" si="2"/>
        <v>1992</v>
      </c>
      <c r="K16" s="15">
        <v>1358</v>
      </c>
      <c r="L16" s="15">
        <v>3474</v>
      </c>
      <c r="M16" s="15">
        <v>146</v>
      </c>
      <c r="N16" s="15">
        <v>978</v>
      </c>
      <c r="O16" s="15">
        <v>21</v>
      </c>
      <c r="P16" s="22">
        <v>0</v>
      </c>
      <c r="Q16" s="29">
        <f t="shared" si="3"/>
        <v>14071</v>
      </c>
    </row>
    <row r="17" spans="1:17" x14ac:dyDescent="0.25">
      <c r="A17" s="8" t="s">
        <v>21</v>
      </c>
      <c r="B17" s="15">
        <v>1126</v>
      </c>
      <c r="C17" s="15">
        <v>876</v>
      </c>
      <c r="D17" s="15">
        <v>931</v>
      </c>
      <c r="E17" s="27">
        <f t="shared" si="0"/>
        <v>2933</v>
      </c>
      <c r="F17" s="16">
        <v>885</v>
      </c>
      <c r="G17" s="28">
        <f t="shared" si="1"/>
        <v>3818</v>
      </c>
      <c r="H17" s="16">
        <v>850</v>
      </c>
      <c r="I17" s="16">
        <v>546</v>
      </c>
      <c r="J17" s="28">
        <f t="shared" si="2"/>
        <v>1396</v>
      </c>
      <c r="K17" s="15">
        <v>1494</v>
      </c>
      <c r="L17" s="15">
        <v>4121</v>
      </c>
      <c r="M17" s="15">
        <v>422</v>
      </c>
      <c r="N17" s="15">
        <v>540</v>
      </c>
      <c r="O17" s="15">
        <v>195</v>
      </c>
      <c r="P17" s="22">
        <v>0</v>
      </c>
      <c r="Q17" s="29">
        <f t="shared" si="3"/>
        <v>11986</v>
      </c>
    </row>
    <row r="18" spans="1:17" x14ac:dyDescent="0.25">
      <c r="A18" s="8" t="s">
        <v>22</v>
      </c>
      <c r="B18" s="15">
        <v>2184</v>
      </c>
      <c r="C18" s="15">
        <v>1911</v>
      </c>
      <c r="D18" s="15">
        <v>2002</v>
      </c>
      <c r="E18" s="27">
        <f t="shared" si="0"/>
        <v>6097</v>
      </c>
      <c r="F18" s="16">
        <v>1911</v>
      </c>
      <c r="G18" s="28">
        <f t="shared" si="1"/>
        <v>8008</v>
      </c>
      <c r="H18" s="16">
        <v>1911</v>
      </c>
      <c r="I18" s="16">
        <v>1911</v>
      </c>
      <c r="J18" s="28">
        <f t="shared" si="2"/>
        <v>3822</v>
      </c>
      <c r="K18" s="15">
        <v>1472</v>
      </c>
      <c r="L18" s="15">
        <v>4140</v>
      </c>
      <c r="M18" s="15">
        <v>368</v>
      </c>
      <c r="N18" s="15">
        <v>1092</v>
      </c>
      <c r="O18" s="15"/>
      <c r="P18" s="22">
        <v>0</v>
      </c>
      <c r="Q18" s="29">
        <f t="shared" si="3"/>
        <v>18902</v>
      </c>
    </row>
    <row r="19" spans="1:17" x14ac:dyDescent="0.25">
      <c r="A19" s="8" t="s">
        <v>23</v>
      </c>
      <c r="B19" s="14">
        <f>B16/B15</f>
        <v>5.3209459459459456</v>
      </c>
      <c r="C19" s="14">
        <f t="shared" ref="C19:Q19" si="6">C16/C15</f>
        <v>3.9510309278350517</v>
      </c>
      <c r="D19" s="14">
        <f t="shared" si="6"/>
        <v>4.6239999999999997</v>
      </c>
      <c r="E19" s="14">
        <f t="shared" si="6"/>
        <v>4.572237960339943</v>
      </c>
      <c r="F19" s="14">
        <f t="shared" si="6"/>
        <v>4.064516129032258</v>
      </c>
      <c r="G19" s="14">
        <f t="shared" si="6"/>
        <v>4.4572680788897001</v>
      </c>
      <c r="H19" s="14">
        <f t="shared" si="6"/>
        <v>2.77803738317757</v>
      </c>
      <c r="I19" s="14">
        <f t="shared" si="6"/>
        <v>2.8576512455516014</v>
      </c>
      <c r="J19" s="14">
        <f t="shared" si="6"/>
        <v>2.8095909732016926</v>
      </c>
      <c r="K19" s="14">
        <f t="shared" si="6"/>
        <v>19.399999999999999</v>
      </c>
      <c r="L19" s="14">
        <f t="shared" si="6"/>
        <v>23.472972972972972</v>
      </c>
      <c r="M19" s="14">
        <f t="shared" si="6"/>
        <v>2.1470588235294117</v>
      </c>
      <c r="N19" s="14">
        <f t="shared" si="6"/>
        <v>6.6081081081081079</v>
      </c>
      <c r="O19" s="14">
        <f t="shared" si="6"/>
        <v>1.4</v>
      </c>
      <c r="P19" s="23">
        <f t="shared" si="6"/>
        <v>0</v>
      </c>
      <c r="Q19" s="14">
        <f t="shared" si="6"/>
        <v>5.55946266297906</v>
      </c>
    </row>
    <row r="20" spans="1:17" x14ac:dyDescent="0.25">
      <c r="A20" s="8" t="s">
        <v>24</v>
      </c>
      <c r="B20" s="14">
        <f>B17/B18*100</f>
        <v>51.556776556776555</v>
      </c>
      <c r="C20" s="14">
        <f t="shared" ref="C20:Q20" si="7">C17/C18*100</f>
        <v>45.839874411302986</v>
      </c>
      <c r="D20" s="14">
        <f t="shared" si="7"/>
        <v>46.503496503496507</v>
      </c>
      <c r="E20" s="14">
        <f t="shared" si="7"/>
        <v>48.105625717566014</v>
      </c>
      <c r="F20" s="14">
        <f t="shared" si="7"/>
        <v>46.31083202511774</v>
      </c>
      <c r="G20" s="14">
        <f t="shared" si="7"/>
        <v>47.677322677322678</v>
      </c>
      <c r="H20" s="14">
        <f t="shared" si="7"/>
        <v>44.479330193615908</v>
      </c>
      <c r="I20" s="14">
        <f t="shared" si="7"/>
        <v>28.571428571428569</v>
      </c>
      <c r="J20" s="14">
        <f t="shared" si="7"/>
        <v>36.525379382522239</v>
      </c>
      <c r="K20" s="14">
        <f t="shared" si="7"/>
        <v>101.49456521739131</v>
      </c>
      <c r="L20" s="14">
        <f t="shared" si="7"/>
        <v>99.54106280193237</v>
      </c>
      <c r="M20" s="14">
        <f t="shared" si="7"/>
        <v>114.67391304347827</v>
      </c>
      <c r="N20" s="14">
        <f t="shared" si="7"/>
        <v>49.450549450549453</v>
      </c>
      <c r="O20" s="14" t="e">
        <f t="shared" si="7"/>
        <v>#DIV/0!</v>
      </c>
      <c r="P20" s="23" t="e">
        <f t="shared" si="7"/>
        <v>#DIV/0!</v>
      </c>
      <c r="Q20" s="14">
        <f t="shared" si="7"/>
        <v>63.411279229711134</v>
      </c>
    </row>
    <row r="21" spans="1:17" x14ac:dyDescent="0.25">
      <c r="A21" s="8" t="s">
        <v>25</v>
      </c>
      <c r="B21" s="14">
        <f>B15/B23</f>
        <v>12.333333333333334</v>
      </c>
      <c r="C21" s="14">
        <f t="shared" ref="C21:O21" si="8">C15/C23</f>
        <v>18.476190476190474</v>
      </c>
      <c r="D21" s="14">
        <f t="shared" si="8"/>
        <v>14.423076923076923</v>
      </c>
      <c r="E21" s="14">
        <f t="shared" si="8"/>
        <v>14.915492957746478</v>
      </c>
      <c r="F21" s="14">
        <f t="shared" si="8"/>
        <v>14.761904761904763</v>
      </c>
      <c r="G21" s="14">
        <f t="shared" si="8"/>
        <v>65.19047619047619</v>
      </c>
      <c r="H21" s="14">
        <f t="shared" si="8"/>
        <v>20.38095238095238</v>
      </c>
      <c r="I21" s="14">
        <f t="shared" si="8"/>
        <v>13.380952380952381</v>
      </c>
      <c r="J21" s="14">
        <f t="shared" si="8"/>
        <v>16.88095238095238</v>
      </c>
      <c r="K21" s="14">
        <f t="shared" si="8"/>
        <v>4.375</v>
      </c>
      <c r="L21" s="14">
        <f t="shared" si="8"/>
        <v>3.2888888888888888</v>
      </c>
      <c r="M21" s="14">
        <f t="shared" si="8"/>
        <v>17</v>
      </c>
      <c r="N21" s="14">
        <f t="shared" si="8"/>
        <v>12.333333333333334</v>
      </c>
      <c r="O21" s="14">
        <f t="shared" si="8"/>
        <v>3.75</v>
      </c>
      <c r="P21" s="24" t="e">
        <f>P15/P23</f>
        <v>#DIV/0!</v>
      </c>
      <c r="Q21" s="19">
        <f>Q15/Q23</f>
        <v>11.772093023255813</v>
      </c>
    </row>
    <row r="22" spans="1:17" x14ac:dyDescent="0.25">
      <c r="A22" s="8" t="s">
        <v>26</v>
      </c>
      <c r="B22" s="14">
        <f>((100-B20)*B19)/B20</f>
        <v>4.9996099563151066</v>
      </c>
      <c r="C22" s="14">
        <f t="shared" ref="C22:O22" si="9">((100-C20)*C19)/C20</f>
        <v>4.6681701030927831</v>
      </c>
      <c r="D22" s="14">
        <f t="shared" si="9"/>
        <v>5.3193383458646606</v>
      </c>
      <c r="E22" s="14">
        <f t="shared" si="9"/>
        <v>4.9323426207008456</v>
      </c>
      <c r="F22" s="14">
        <f t="shared" si="9"/>
        <v>4.7120831055221428</v>
      </c>
      <c r="G22" s="14">
        <f t="shared" si="9"/>
        <v>4.8915540205730341</v>
      </c>
      <c r="H22" s="14">
        <f t="shared" si="9"/>
        <v>3.4676443100604724</v>
      </c>
      <c r="I22" s="14">
        <f t="shared" si="9"/>
        <v>7.1441281138790043</v>
      </c>
      <c r="J22" s="14">
        <f t="shared" si="9"/>
        <v>4.8825699863805925</v>
      </c>
      <c r="K22" s="14">
        <f t="shared" si="9"/>
        <v>-0.28567603748326781</v>
      </c>
      <c r="L22" s="14">
        <f t="shared" si="9"/>
        <v>0.10822287951625433</v>
      </c>
      <c r="M22" s="14">
        <f t="shared" si="9"/>
        <v>-0.27474212433788686</v>
      </c>
      <c r="N22" s="14">
        <f t="shared" si="9"/>
        <v>6.7549549549549548</v>
      </c>
      <c r="O22" s="14" t="e">
        <f t="shared" si="9"/>
        <v>#DIV/0!</v>
      </c>
      <c r="P22" s="24" t="e">
        <f>((100-P20)*P19)/P20</f>
        <v>#DIV/0!</v>
      </c>
      <c r="Q22" s="19">
        <f>((100-Q20)*Q19)/Q20</f>
        <v>3.2078461352547296</v>
      </c>
    </row>
    <row r="23" spans="1:17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f>SUM(B23:D23)</f>
        <v>71</v>
      </c>
      <c r="F23" s="18">
        <v>21</v>
      </c>
      <c r="G23" s="18">
        <v>21</v>
      </c>
      <c r="H23" s="18">
        <v>21</v>
      </c>
      <c r="I23" s="18">
        <v>21</v>
      </c>
      <c r="J23" s="18">
        <f>SUM(H23:I23)</f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215</v>
      </c>
    </row>
    <row r="24" spans="1:17" x14ac:dyDescent="0.25">
      <c r="A24" s="48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</sheetData>
  <sheetProtection algorithmName="SHA-512" hashValue="71KQV+p/u0es+XYFneZAJrtXbKi2wkaQuZIqk4PGJEIzNZphMDIYN5bxFJaEtsb5UHT5lnLfPQjHVhxF8c9hBA==" saltValue="Sn3ruX95/gwOHQxY/G5p2g==" spinCount="100000" sheet="1" objects="1" scenarios="1"/>
  <mergeCells count="7">
    <mergeCell ref="A24:Q25"/>
    <mergeCell ref="A1:Q2"/>
    <mergeCell ref="A6:A7"/>
    <mergeCell ref="B6:G6"/>
    <mergeCell ref="H6:J6"/>
    <mergeCell ref="K6:O6"/>
    <mergeCell ref="Q6:Q7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B13:D13 F13 H13:I13 K13:P13 J23" formulaRange="1"/>
    <ignoredError sqref="E13 G13 J13 Q13" formula="1" formulaRange="1"/>
    <ignoredError sqref="E14:E15 G14:G15 J14:J15 Q14:Q15" formula="1"/>
    <ignoredError sqref="O20:P2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5"/>
  <sheetViews>
    <sheetView tabSelected="1" workbookViewId="0">
      <selection activeCell="Q13" sqref="Q13:Q15"/>
    </sheetView>
  </sheetViews>
  <sheetFormatPr baseColWidth="10" defaultRowHeight="15" x14ac:dyDescent="0.25"/>
  <cols>
    <col min="1" max="1" width="35.140625" customWidth="1"/>
  </cols>
  <sheetData>
    <row r="1" spans="1:17" x14ac:dyDescent="0.2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.75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7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5.75" thickBot="1" x14ac:dyDescent="0.3">
      <c r="A6" s="38" t="s">
        <v>0</v>
      </c>
      <c r="B6" s="46" t="s">
        <v>1</v>
      </c>
      <c r="C6" s="47"/>
      <c r="D6" s="47"/>
      <c r="E6" s="47"/>
      <c r="F6" s="47"/>
      <c r="G6" s="49"/>
      <c r="H6" s="46" t="s">
        <v>2</v>
      </c>
      <c r="I6" s="47"/>
      <c r="J6" s="49"/>
      <c r="K6" s="46" t="s">
        <v>3</v>
      </c>
      <c r="L6" s="47"/>
      <c r="M6" s="47"/>
      <c r="N6" s="47"/>
      <c r="O6" s="49"/>
      <c r="P6" s="10"/>
      <c r="Q6" s="38" t="s">
        <v>4</v>
      </c>
    </row>
    <row r="7" spans="1:17" ht="30.75" thickBot="1" x14ac:dyDescent="0.3">
      <c r="A7" s="39"/>
      <c r="B7" s="11" t="s">
        <v>28</v>
      </c>
      <c r="C7" s="4" t="s">
        <v>29</v>
      </c>
      <c r="D7" s="4" t="s">
        <v>30</v>
      </c>
      <c r="E7" s="4" t="s">
        <v>5</v>
      </c>
      <c r="F7" s="4" t="s">
        <v>31</v>
      </c>
      <c r="G7" s="4" t="s">
        <v>6</v>
      </c>
      <c r="H7" s="4" t="s">
        <v>29</v>
      </c>
      <c r="I7" s="4" t="s">
        <v>30</v>
      </c>
      <c r="J7" s="4" t="s">
        <v>7</v>
      </c>
      <c r="K7" s="4" t="s">
        <v>8</v>
      </c>
      <c r="L7" s="4" t="s">
        <v>9</v>
      </c>
      <c r="M7" s="4" t="s">
        <v>10</v>
      </c>
      <c r="N7" s="5" t="s">
        <v>32</v>
      </c>
      <c r="O7" s="6" t="s">
        <v>33</v>
      </c>
      <c r="P7" s="13" t="s">
        <v>11</v>
      </c>
      <c r="Q7" s="50"/>
    </row>
    <row r="8" spans="1:17" x14ac:dyDescent="0.25">
      <c r="A8" s="7" t="s">
        <v>12</v>
      </c>
      <c r="B8" s="12">
        <v>323</v>
      </c>
      <c r="C8" s="15">
        <v>314</v>
      </c>
      <c r="D8" s="15">
        <v>320</v>
      </c>
      <c r="E8" s="27">
        <f>SUM(B8:D8)</f>
        <v>957</v>
      </c>
      <c r="F8" s="16">
        <v>253</v>
      </c>
      <c r="G8" s="28">
        <f>E8+F8</f>
        <v>1210</v>
      </c>
      <c r="H8" s="16">
        <v>242</v>
      </c>
      <c r="I8" s="16">
        <v>225</v>
      </c>
      <c r="J8" s="28">
        <f>H8+I8</f>
        <v>467</v>
      </c>
      <c r="K8" s="15">
        <v>45</v>
      </c>
      <c r="L8" s="15">
        <v>129</v>
      </c>
      <c r="M8" s="15">
        <v>68</v>
      </c>
      <c r="N8" s="15">
        <v>110</v>
      </c>
      <c r="O8" s="15">
        <v>10</v>
      </c>
      <c r="P8" s="22">
        <v>2</v>
      </c>
      <c r="Q8" s="29">
        <f>G8+J8+K8+L8+M8+N8+O8+P8</f>
        <v>2041</v>
      </c>
    </row>
    <row r="9" spans="1:17" x14ac:dyDescent="0.25">
      <c r="A9" s="8" t="s">
        <v>13</v>
      </c>
      <c r="B9" s="15">
        <v>272</v>
      </c>
      <c r="C9" s="15">
        <v>325</v>
      </c>
      <c r="D9" s="15">
        <v>321</v>
      </c>
      <c r="E9" s="27">
        <f t="shared" ref="E9:E18" si="0">SUM(B9:D9)</f>
        <v>918</v>
      </c>
      <c r="F9" s="16">
        <v>270</v>
      </c>
      <c r="G9" s="28">
        <f t="shared" ref="G9:G18" si="1">E9+F9</f>
        <v>1188</v>
      </c>
      <c r="H9" s="16">
        <v>219</v>
      </c>
      <c r="I9" s="16">
        <v>203</v>
      </c>
      <c r="J9" s="28">
        <f t="shared" ref="J9:J18" si="2">H9+I9</f>
        <v>422</v>
      </c>
      <c r="K9" s="15">
        <v>0</v>
      </c>
      <c r="L9" s="15">
        <v>103</v>
      </c>
      <c r="M9" s="15">
        <v>0</v>
      </c>
      <c r="N9" s="15">
        <v>67</v>
      </c>
      <c r="O9" s="15">
        <v>0</v>
      </c>
      <c r="P9" s="22">
        <v>0</v>
      </c>
      <c r="Q9" s="29">
        <f t="shared" ref="Q9:Q18" si="3">G9+J9+K9+L9+M9+N9+O9+P9</f>
        <v>1780</v>
      </c>
    </row>
    <row r="10" spans="1:17" x14ac:dyDescent="0.25">
      <c r="A10" s="8" t="s">
        <v>14</v>
      </c>
      <c r="B10" s="15">
        <v>0</v>
      </c>
      <c r="C10" s="15">
        <v>0</v>
      </c>
      <c r="D10" s="15">
        <v>0</v>
      </c>
      <c r="E10" s="27">
        <f t="shared" si="0"/>
        <v>0</v>
      </c>
      <c r="F10" s="16">
        <v>0</v>
      </c>
      <c r="G10" s="28">
        <f t="shared" si="1"/>
        <v>0</v>
      </c>
      <c r="H10" s="16">
        <v>0</v>
      </c>
      <c r="I10" s="16">
        <v>0</v>
      </c>
      <c r="J10" s="28">
        <f t="shared" si="2"/>
        <v>0</v>
      </c>
      <c r="K10" s="15">
        <v>1</v>
      </c>
      <c r="L10" s="15">
        <v>1</v>
      </c>
      <c r="M10" s="15">
        <v>0</v>
      </c>
      <c r="N10" s="15">
        <v>0</v>
      </c>
      <c r="O10" s="15">
        <v>0</v>
      </c>
      <c r="P10" s="22">
        <v>2</v>
      </c>
      <c r="Q10" s="29">
        <f t="shared" si="3"/>
        <v>4</v>
      </c>
    </row>
    <row r="11" spans="1:17" x14ac:dyDescent="0.25">
      <c r="A11" s="8" t="s">
        <v>15</v>
      </c>
      <c r="B11" s="15">
        <v>3</v>
      </c>
      <c r="C11" s="15">
        <v>1</v>
      </c>
      <c r="D11" s="15">
        <v>1</v>
      </c>
      <c r="E11" s="27">
        <f t="shared" si="0"/>
        <v>5</v>
      </c>
      <c r="F11" s="16">
        <v>1</v>
      </c>
      <c r="G11" s="28">
        <f t="shared" si="1"/>
        <v>6</v>
      </c>
      <c r="H11" s="16">
        <v>0</v>
      </c>
      <c r="I11" s="16">
        <v>0</v>
      </c>
      <c r="J11" s="28">
        <f t="shared" si="2"/>
        <v>0</v>
      </c>
      <c r="K11" s="15">
        <v>0</v>
      </c>
      <c r="L11" s="15">
        <v>2</v>
      </c>
      <c r="M11" s="15">
        <v>0</v>
      </c>
      <c r="N11" s="15">
        <v>0</v>
      </c>
      <c r="O11" s="15">
        <v>0</v>
      </c>
      <c r="P11" s="22">
        <v>0</v>
      </c>
      <c r="Q11" s="29">
        <f t="shared" si="3"/>
        <v>8</v>
      </c>
    </row>
    <row r="12" spans="1:17" x14ac:dyDescent="0.25">
      <c r="A12" s="8" t="s">
        <v>16</v>
      </c>
      <c r="B12" s="15">
        <v>0</v>
      </c>
      <c r="C12" s="15">
        <v>0</v>
      </c>
      <c r="D12" s="15">
        <v>0</v>
      </c>
      <c r="E12" s="27">
        <f t="shared" si="0"/>
        <v>0</v>
      </c>
      <c r="F12" s="16">
        <v>0</v>
      </c>
      <c r="G12" s="28">
        <f t="shared" si="1"/>
        <v>0</v>
      </c>
      <c r="H12" s="16">
        <v>2</v>
      </c>
      <c r="I12" s="16">
        <v>1</v>
      </c>
      <c r="J12" s="28">
        <f t="shared" si="2"/>
        <v>3</v>
      </c>
      <c r="K12" s="15">
        <v>10</v>
      </c>
      <c r="L12" s="15">
        <v>4</v>
      </c>
      <c r="M12" s="15">
        <v>1</v>
      </c>
      <c r="N12" s="15">
        <v>0</v>
      </c>
      <c r="O12" s="15">
        <v>0</v>
      </c>
      <c r="P12" s="22">
        <v>0</v>
      </c>
      <c r="Q12" s="29">
        <f t="shared" si="3"/>
        <v>18</v>
      </c>
    </row>
    <row r="13" spans="1:17" x14ac:dyDescent="0.25">
      <c r="A13" s="8" t="s">
        <v>17</v>
      </c>
      <c r="B13" s="27">
        <f>SUM(B9:B12)</f>
        <v>275</v>
      </c>
      <c r="C13" s="27">
        <f t="shared" ref="C13:Q13" si="4">SUM(C9:C12)</f>
        <v>326</v>
      </c>
      <c r="D13" s="27">
        <f t="shared" si="4"/>
        <v>322</v>
      </c>
      <c r="E13" s="27">
        <f t="shared" si="4"/>
        <v>923</v>
      </c>
      <c r="F13" s="28">
        <f t="shared" si="4"/>
        <v>271</v>
      </c>
      <c r="G13" s="28">
        <f t="shared" si="4"/>
        <v>1194</v>
      </c>
      <c r="H13" s="28">
        <f t="shared" si="4"/>
        <v>221</v>
      </c>
      <c r="I13" s="28">
        <f t="shared" si="4"/>
        <v>204</v>
      </c>
      <c r="J13" s="28">
        <f t="shared" si="4"/>
        <v>425</v>
      </c>
      <c r="K13" s="27">
        <f t="shared" si="4"/>
        <v>11</v>
      </c>
      <c r="L13" s="27">
        <f t="shared" si="4"/>
        <v>110</v>
      </c>
      <c r="M13" s="27">
        <f t="shared" si="4"/>
        <v>1</v>
      </c>
      <c r="N13" s="27">
        <f t="shared" si="4"/>
        <v>67</v>
      </c>
      <c r="O13" s="27">
        <f t="shared" si="4"/>
        <v>0</v>
      </c>
      <c r="P13" s="30">
        <f t="shared" si="4"/>
        <v>2</v>
      </c>
      <c r="Q13" s="29">
        <f t="shared" si="4"/>
        <v>1810</v>
      </c>
    </row>
    <row r="14" spans="1:17" x14ac:dyDescent="0.25">
      <c r="A14" s="8" t="s">
        <v>18</v>
      </c>
      <c r="B14" s="15">
        <v>57</v>
      </c>
      <c r="C14" s="15">
        <v>4</v>
      </c>
      <c r="D14" s="15">
        <v>9</v>
      </c>
      <c r="E14" s="27">
        <f t="shared" si="0"/>
        <v>70</v>
      </c>
      <c r="F14" s="16">
        <v>2</v>
      </c>
      <c r="G14" s="28">
        <f t="shared" si="1"/>
        <v>72</v>
      </c>
      <c r="H14" s="16">
        <v>32</v>
      </c>
      <c r="I14" s="16">
        <v>31</v>
      </c>
      <c r="J14" s="28">
        <f t="shared" si="2"/>
        <v>63</v>
      </c>
      <c r="K14" s="15">
        <v>38</v>
      </c>
      <c r="L14" s="15">
        <v>27</v>
      </c>
      <c r="M14" s="15">
        <v>65</v>
      </c>
      <c r="N14" s="15">
        <v>38</v>
      </c>
      <c r="O14" s="15">
        <v>10</v>
      </c>
      <c r="P14" s="22">
        <v>0</v>
      </c>
      <c r="Q14" s="29">
        <f t="shared" si="3"/>
        <v>313</v>
      </c>
    </row>
    <row r="15" spans="1:17" x14ac:dyDescent="0.25">
      <c r="A15" s="8" t="s">
        <v>19</v>
      </c>
      <c r="B15" s="27">
        <f>SUM(B13:B14)</f>
        <v>332</v>
      </c>
      <c r="C15" s="27">
        <f t="shared" ref="C15:Q15" si="5">SUM(C13:C14)</f>
        <v>330</v>
      </c>
      <c r="D15" s="27">
        <f t="shared" si="5"/>
        <v>331</v>
      </c>
      <c r="E15" s="27">
        <f t="shared" si="5"/>
        <v>993</v>
      </c>
      <c r="F15" s="28">
        <f t="shared" si="5"/>
        <v>273</v>
      </c>
      <c r="G15" s="28">
        <f t="shared" si="5"/>
        <v>1266</v>
      </c>
      <c r="H15" s="28">
        <f t="shared" si="5"/>
        <v>253</v>
      </c>
      <c r="I15" s="28">
        <f t="shared" si="5"/>
        <v>235</v>
      </c>
      <c r="J15" s="28">
        <f t="shared" si="5"/>
        <v>488</v>
      </c>
      <c r="K15" s="27">
        <f t="shared" si="5"/>
        <v>49</v>
      </c>
      <c r="L15" s="27">
        <f t="shared" si="5"/>
        <v>137</v>
      </c>
      <c r="M15" s="27">
        <f t="shared" si="5"/>
        <v>66</v>
      </c>
      <c r="N15" s="27">
        <f t="shared" si="5"/>
        <v>105</v>
      </c>
      <c r="O15" s="27">
        <f t="shared" si="5"/>
        <v>10</v>
      </c>
      <c r="P15" s="30">
        <f t="shared" si="5"/>
        <v>2</v>
      </c>
      <c r="Q15" s="29">
        <f t="shared" si="5"/>
        <v>2123</v>
      </c>
    </row>
    <row r="16" spans="1:17" x14ac:dyDescent="0.25">
      <c r="A16" s="8" t="s">
        <v>20</v>
      </c>
      <c r="B16" s="15">
        <v>1450</v>
      </c>
      <c r="C16" s="15">
        <v>1335</v>
      </c>
      <c r="D16" s="15">
        <v>1339</v>
      </c>
      <c r="E16" s="27">
        <f t="shared" si="0"/>
        <v>4124</v>
      </c>
      <c r="F16" s="16">
        <v>1110</v>
      </c>
      <c r="G16" s="28">
        <f t="shared" si="1"/>
        <v>5234</v>
      </c>
      <c r="H16" s="16">
        <v>887</v>
      </c>
      <c r="I16" s="16">
        <v>879</v>
      </c>
      <c r="J16" s="28">
        <f t="shared" si="2"/>
        <v>1766</v>
      </c>
      <c r="K16" s="15">
        <v>1078</v>
      </c>
      <c r="L16" s="15">
        <v>2867</v>
      </c>
      <c r="M16" s="15">
        <v>115</v>
      </c>
      <c r="N16" s="15">
        <v>808</v>
      </c>
      <c r="O16" s="15">
        <v>9</v>
      </c>
      <c r="P16" s="22">
        <v>0</v>
      </c>
      <c r="Q16" s="29">
        <f t="shared" si="3"/>
        <v>11877</v>
      </c>
    </row>
    <row r="17" spans="1:17" x14ac:dyDescent="0.25">
      <c r="A17" s="8" t="s">
        <v>21</v>
      </c>
      <c r="B17" s="15">
        <v>1080</v>
      </c>
      <c r="C17" s="15">
        <v>1148</v>
      </c>
      <c r="D17" s="15">
        <v>1150</v>
      </c>
      <c r="E17" s="27">
        <f t="shared" si="0"/>
        <v>3378</v>
      </c>
      <c r="F17" s="16">
        <v>865</v>
      </c>
      <c r="G17" s="28">
        <f t="shared" si="1"/>
        <v>4243</v>
      </c>
      <c r="H17" s="16">
        <v>856</v>
      </c>
      <c r="I17" s="16">
        <v>736</v>
      </c>
      <c r="J17" s="28">
        <f t="shared" si="2"/>
        <v>1592</v>
      </c>
      <c r="K17" s="15">
        <v>1328</v>
      </c>
      <c r="L17" s="15">
        <v>3940</v>
      </c>
      <c r="M17" s="15">
        <v>404</v>
      </c>
      <c r="N17" s="15">
        <v>692</v>
      </c>
      <c r="O17" s="15">
        <v>14</v>
      </c>
      <c r="P17" s="22">
        <v>0</v>
      </c>
      <c r="Q17" s="29">
        <f t="shared" si="3"/>
        <v>12213</v>
      </c>
    </row>
    <row r="18" spans="1:17" x14ac:dyDescent="0.25">
      <c r="A18" s="8" t="s">
        <v>22</v>
      </c>
      <c r="B18" s="15">
        <v>2184</v>
      </c>
      <c r="C18" s="15">
        <v>1932</v>
      </c>
      <c r="D18" s="15">
        <v>2024</v>
      </c>
      <c r="E18" s="27">
        <f t="shared" si="0"/>
        <v>6140</v>
      </c>
      <c r="F18" s="16">
        <v>1932</v>
      </c>
      <c r="G18" s="28">
        <f t="shared" si="1"/>
        <v>8072</v>
      </c>
      <c r="H18" s="16">
        <v>1932</v>
      </c>
      <c r="I18" s="16">
        <v>1932</v>
      </c>
      <c r="J18" s="28">
        <f t="shared" si="2"/>
        <v>3864</v>
      </c>
      <c r="K18" s="15">
        <v>1472</v>
      </c>
      <c r="L18" s="15">
        <v>4140</v>
      </c>
      <c r="M18" s="15">
        <v>308</v>
      </c>
      <c r="N18" s="15">
        <v>1104</v>
      </c>
      <c r="O18" s="15">
        <v>368</v>
      </c>
      <c r="P18" s="22">
        <v>0</v>
      </c>
      <c r="Q18" s="29">
        <f t="shared" si="3"/>
        <v>19328</v>
      </c>
    </row>
    <row r="19" spans="1:17" x14ac:dyDescent="0.25">
      <c r="A19" s="8" t="s">
        <v>23</v>
      </c>
      <c r="B19" s="14">
        <f>B16/B15</f>
        <v>4.3674698795180724</v>
      </c>
      <c r="C19" s="14">
        <f t="shared" ref="C19:Q19" si="6">C16/C15</f>
        <v>4.0454545454545459</v>
      </c>
      <c r="D19" s="14">
        <f t="shared" si="6"/>
        <v>4.045317220543807</v>
      </c>
      <c r="E19" s="14">
        <f t="shared" si="6"/>
        <v>4.1530715005035246</v>
      </c>
      <c r="F19" s="14">
        <f t="shared" si="6"/>
        <v>4.0659340659340657</v>
      </c>
      <c r="G19" s="14">
        <f t="shared" si="6"/>
        <v>4.1342812006319116</v>
      </c>
      <c r="H19" s="14">
        <f t="shared" si="6"/>
        <v>3.5059288537549409</v>
      </c>
      <c r="I19" s="14">
        <f t="shared" si="6"/>
        <v>3.7404255319148936</v>
      </c>
      <c r="J19" s="14">
        <f t="shared" si="6"/>
        <v>3.6188524590163933</v>
      </c>
      <c r="K19" s="14">
        <f t="shared" si="6"/>
        <v>22</v>
      </c>
      <c r="L19" s="14">
        <f t="shared" si="6"/>
        <v>20.927007299270073</v>
      </c>
      <c r="M19" s="14">
        <f t="shared" si="6"/>
        <v>1.7424242424242424</v>
      </c>
      <c r="N19" s="14">
        <f t="shared" si="6"/>
        <v>7.6952380952380954</v>
      </c>
      <c r="O19" s="14">
        <f t="shared" si="6"/>
        <v>0.9</v>
      </c>
      <c r="P19" s="23">
        <f t="shared" si="6"/>
        <v>0</v>
      </c>
      <c r="Q19" s="14">
        <f t="shared" si="6"/>
        <v>5.5944418276024495</v>
      </c>
    </row>
    <row r="20" spans="1:17" x14ac:dyDescent="0.25">
      <c r="A20" s="8" t="s">
        <v>24</v>
      </c>
      <c r="B20" s="14">
        <f>B17/B18*100</f>
        <v>49.450549450549453</v>
      </c>
      <c r="C20" s="14">
        <f t="shared" ref="C20:Q20" si="7">C17/C18*100</f>
        <v>59.420289855072461</v>
      </c>
      <c r="D20" s="14">
        <f t="shared" si="7"/>
        <v>56.81818181818182</v>
      </c>
      <c r="E20" s="14">
        <f t="shared" si="7"/>
        <v>55.016286644951137</v>
      </c>
      <c r="F20" s="14">
        <f t="shared" si="7"/>
        <v>44.772256728778473</v>
      </c>
      <c r="G20" s="14">
        <f t="shared" si="7"/>
        <v>52.564420218037668</v>
      </c>
      <c r="H20" s="14">
        <f t="shared" si="7"/>
        <v>44.306418219461698</v>
      </c>
      <c r="I20" s="14">
        <f t="shared" si="7"/>
        <v>38.095238095238095</v>
      </c>
      <c r="J20" s="14">
        <f t="shared" si="7"/>
        <v>41.200828157349896</v>
      </c>
      <c r="K20" s="14">
        <f t="shared" si="7"/>
        <v>90.217391304347828</v>
      </c>
      <c r="L20" s="14">
        <f t="shared" si="7"/>
        <v>95.169082125603865</v>
      </c>
      <c r="M20" s="14">
        <f t="shared" si="7"/>
        <v>131.16883116883119</v>
      </c>
      <c r="N20" s="14">
        <f t="shared" si="7"/>
        <v>62.681159420289859</v>
      </c>
      <c r="O20" s="14">
        <f t="shared" si="7"/>
        <v>3.804347826086957</v>
      </c>
      <c r="P20" s="23" t="e">
        <f t="shared" si="7"/>
        <v>#DIV/0!</v>
      </c>
      <c r="Q20" s="14">
        <f t="shared" si="7"/>
        <v>63.188120860927157</v>
      </c>
    </row>
    <row r="21" spans="1:17" x14ac:dyDescent="0.25">
      <c r="A21" s="8" t="s">
        <v>25</v>
      </c>
      <c r="B21" s="14">
        <f>B15/B23</f>
        <v>13.833333333333334</v>
      </c>
      <c r="C21" s="14">
        <f t="shared" ref="C21:O21" si="8">C15/C23</f>
        <v>15.714285714285714</v>
      </c>
      <c r="D21" s="14">
        <f t="shared" si="8"/>
        <v>12.73076923076923</v>
      </c>
      <c r="E21" s="14">
        <f t="shared" si="8"/>
        <v>13.985915492957746</v>
      </c>
      <c r="F21" s="14">
        <f t="shared" si="8"/>
        <v>13</v>
      </c>
      <c r="G21" s="14">
        <f t="shared" si="8"/>
        <v>60.285714285714285</v>
      </c>
      <c r="H21" s="14">
        <f t="shared" si="8"/>
        <v>12.047619047619047</v>
      </c>
      <c r="I21" s="14">
        <f t="shared" si="8"/>
        <v>11.19047619047619</v>
      </c>
      <c r="J21" s="14">
        <f t="shared" si="8"/>
        <v>11.619047619047619</v>
      </c>
      <c r="K21" s="14">
        <f t="shared" si="8"/>
        <v>3.0625</v>
      </c>
      <c r="L21" s="14">
        <f t="shared" si="8"/>
        <v>3.0444444444444443</v>
      </c>
      <c r="M21" s="14">
        <f t="shared" si="8"/>
        <v>16.5</v>
      </c>
      <c r="N21" s="14">
        <f t="shared" si="8"/>
        <v>8.75</v>
      </c>
      <c r="O21" s="14">
        <f t="shared" si="8"/>
        <v>2.5</v>
      </c>
      <c r="P21" s="24" t="e">
        <f>P15/P23</f>
        <v>#DIV/0!</v>
      </c>
      <c r="Q21" s="19">
        <f>Q15/Q23</f>
        <v>9.8744186046511633</v>
      </c>
    </row>
    <row r="22" spans="1:17" x14ac:dyDescent="0.25">
      <c r="A22" s="8" t="s">
        <v>26</v>
      </c>
      <c r="B22" s="14">
        <f>((100-B20)*B19)/B20</f>
        <v>4.4645247657295846</v>
      </c>
      <c r="C22" s="14">
        <f t="shared" ref="C22:O22" si="9">((100-C20)*C19)/C20</f>
        <v>2.7627494456762753</v>
      </c>
      <c r="D22" s="14">
        <f t="shared" si="9"/>
        <v>3.0744410876132933</v>
      </c>
      <c r="E22" s="14">
        <f t="shared" si="9"/>
        <v>3.3957322333897975</v>
      </c>
      <c r="F22" s="14">
        <f t="shared" si="9"/>
        <v>5.0154354316204017</v>
      </c>
      <c r="G22" s="14">
        <f t="shared" si="9"/>
        <v>3.7308891626725398</v>
      </c>
      <c r="H22" s="14">
        <f t="shared" si="9"/>
        <v>4.4069853348601828</v>
      </c>
      <c r="I22" s="14">
        <f t="shared" si="9"/>
        <v>6.0781914893617017</v>
      </c>
      <c r="J22" s="14">
        <f t="shared" si="9"/>
        <v>5.1645934590987723</v>
      </c>
      <c r="K22" s="14">
        <f t="shared" si="9"/>
        <v>2.3855421686746983</v>
      </c>
      <c r="L22" s="14">
        <f t="shared" si="9"/>
        <v>1.0622846344807144</v>
      </c>
      <c r="M22" s="14">
        <f t="shared" si="9"/>
        <v>-0.41404140414041429</v>
      </c>
      <c r="N22" s="14">
        <f t="shared" si="9"/>
        <v>4.5815579410955127</v>
      </c>
      <c r="O22" s="14">
        <f t="shared" si="9"/>
        <v>22.757142857142856</v>
      </c>
      <c r="P22" s="24" t="e">
        <f>((100-P20)*P19)/P20</f>
        <v>#DIV/0!</v>
      </c>
      <c r="Q22" s="19">
        <f>((100-Q20)*Q19)/Q20</f>
        <v>3.2591872270033093</v>
      </c>
    </row>
    <row r="23" spans="1:17" ht="15.75" thickBot="1" x14ac:dyDescent="0.3">
      <c r="A23" s="9" t="s">
        <v>27</v>
      </c>
      <c r="B23" s="17">
        <v>24</v>
      </c>
      <c r="C23" s="17">
        <v>21</v>
      </c>
      <c r="D23" s="17">
        <v>26</v>
      </c>
      <c r="E23" s="17">
        <f>SUM(B23:D23)</f>
        <v>71</v>
      </c>
      <c r="F23" s="18">
        <v>21</v>
      </c>
      <c r="G23" s="18">
        <v>21</v>
      </c>
      <c r="H23" s="18">
        <v>21</v>
      </c>
      <c r="I23" s="18">
        <v>21</v>
      </c>
      <c r="J23" s="18">
        <f>SUM(H23:I23)</f>
        <v>42</v>
      </c>
      <c r="K23" s="17">
        <v>16</v>
      </c>
      <c r="L23" s="17">
        <v>45</v>
      </c>
      <c r="M23" s="17">
        <v>4</v>
      </c>
      <c r="N23" s="17">
        <v>12</v>
      </c>
      <c r="O23" s="17">
        <v>4</v>
      </c>
      <c r="P23" s="20">
        <v>0</v>
      </c>
      <c r="Q23" s="21">
        <v>215</v>
      </c>
    </row>
    <row r="24" spans="1:17" x14ac:dyDescent="0.25">
      <c r="A24" s="48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</sheetData>
  <sheetProtection algorithmName="SHA-512" hashValue="WnfeNg8rTQldq3iB4NIVO3rChvIbFWm3Y3V6jL4mCHuH3t+V3xUt0/4TvtcOLQJQ0ys+p2v2ByAg0NcWrhpjqA==" saltValue="sjwJl7GxHUWH6WqnDYTIqQ==" spinCount="100000" sheet="1" objects="1" scenarios="1"/>
  <mergeCells count="7">
    <mergeCell ref="A24:Q25"/>
    <mergeCell ref="A1:Q2"/>
    <mergeCell ref="A6:A7"/>
    <mergeCell ref="B6:G6"/>
    <mergeCell ref="H6:J6"/>
    <mergeCell ref="K6:O6"/>
    <mergeCell ref="Q6:Q7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B13:D13 F13 H13:I13 K13:P13 J23" formulaRange="1"/>
    <ignoredError sqref="E13 G13 J13 Q13" formula="1" formulaRange="1"/>
    <ignoredError sqref="E14:E15 G14:G15 J14:J22 Q14:Q15" formula="1"/>
    <ignoredError sqref="P20:P2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9"/>
  <sheetViews>
    <sheetView workbookViewId="0"/>
  </sheetViews>
  <sheetFormatPr baseColWidth="10" defaultRowHeight="15" x14ac:dyDescent="0.25"/>
  <sheetData>
    <row r="99" spans="1:1" x14ac:dyDescent="0.25">
      <c r="A99" t="s">
        <v>35</v>
      </c>
    </row>
  </sheetData>
  <sheetProtection algorithmName="SHA-512" hashValue="GiuTy0f+fGlEiV5haaXSMSIoXkAsEKnggjPmI/q+1FVLt10EXaZpDVuq9tIA/Ngl86iI3wGE8VcYgKPjl4kyOA==" saltValue="k4b6Y45VR8K7597pwK3l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TRIM 1</vt:lpstr>
      <vt:lpstr>TRIM 2</vt:lpstr>
      <vt:lpstr>TRIM 3</vt:lpstr>
      <vt:lpstr>TRIM 4</vt:lpstr>
      <vt:lpstr>Hoja2</vt:lpstr>
      <vt:lpstr>'TRIM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cp:lastPrinted>2020-01-17T23:53:09Z</cp:lastPrinted>
  <dcterms:created xsi:type="dcterms:W3CDTF">2018-03-16T23:55:42Z</dcterms:created>
  <dcterms:modified xsi:type="dcterms:W3CDTF">2024-05-31T15:27:35Z</dcterms:modified>
</cp:coreProperties>
</file>