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Junta de Gobierno\Anual 2014\Anexos estadísticos\"/>
    </mc:Choice>
  </mc:AlternateContent>
  <bookViews>
    <workbookView xWindow="0" yWindow="0" windowWidth="21600" windowHeight="9735" activeTab="7"/>
  </bookViews>
  <sheets>
    <sheet name="A1_1_A" sheetId="1" r:id="rId1"/>
    <sheet name="A1_2_A" sheetId="3" r:id="rId2"/>
    <sheet name="A2_A" sheetId="5" r:id="rId3"/>
    <sheet name="A4_A" sheetId="6" r:id="rId4"/>
    <sheet name="A5_A" sheetId="7" r:id="rId5"/>
    <sheet name="A6_A" sheetId="8" r:id="rId6"/>
    <sheet name="A7_A" sheetId="9" r:id="rId7"/>
    <sheet name="Indicadores Grales" sheetId="11" r:id="rId8"/>
  </sheets>
  <definedNames>
    <definedName name="_xlnm.Print_Area" localSheetId="1">A1_2_A!$A$1:$D$43</definedName>
    <definedName name="_xlnm.Print_Area" localSheetId="2">A2_A!$A$2:$E$27</definedName>
    <definedName name="_xlnm.Print_Area" localSheetId="3">A4_A!$A$2:$E$25</definedName>
    <definedName name="_xlnm.Print_Area" localSheetId="4">A5_A!$A$1:$E$36</definedName>
    <definedName name="_xlnm.Print_Area" localSheetId="5">A6_A!$A$2:$E$25</definedName>
    <definedName name="_xlnm.Print_Area" localSheetId="6">A7_A!$A$1:$D$29</definedName>
    <definedName name="_xlnm.Print_Area" localSheetId="7">'Indicadores Grales'!$C$1:$R$132</definedName>
    <definedName name="_xlnm.Print_Titles" localSheetId="7">'Indicadores Grales'!$1:$4</definedName>
  </definedNames>
  <calcPr calcId="152511"/>
</workbook>
</file>

<file path=xl/calcChain.xml><?xml version="1.0" encoding="utf-8"?>
<calcChain xmlns="http://schemas.openxmlformats.org/spreadsheetml/2006/main">
  <c r="E24" i="5" l="1"/>
  <c r="E23" i="5"/>
  <c r="E22" i="5"/>
  <c r="E21" i="5"/>
  <c r="E20" i="5"/>
  <c r="E19" i="5"/>
  <c r="E18" i="5"/>
  <c r="E17" i="5"/>
  <c r="E16" i="5"/>
  <c r="E15" i="5"/>
  <c r="E14" i="5"/>
  <c r="E24" i="6" l="1"/>
  <c r="E23" i="6"/>
  <c r="E22" i="6"/>
  <c r="E21" i="6"/>
  <c r="E20" i="6"/>
  <c r="E19" i="6"/>
  <c r="E18" i="6"/>
  <c r="E17" i="6"/>
  <c r="E16" i="6"/>
  <c r="E15" i="6"/>
  <c r="E14" i="6"/>
  <c r="F79" i="11" l="1"/>
  <c r="F8" i="11" l="1"/>
  <c r="D47" i="1" l="1"/>
  <c r="D46" i="1"/>
  <c r="D45" i="1"/>
  <c r="D44" i="1"/>
  <c r="D43" i="1"/>
  <c r="B10" i="1"/>
  <c r="F112" i="11"/>
  <c r="F110" i="11"/>
  <c r="F104" i="11"/>
  <c r="F102" i="11"/>
  <c r="J79" i="11"/>
  <c r="J41" i="11"/>
  <c r="J33" i="11"/>
  <c r="F15" i="11"/>
  <c r="J5" i="11"/>
  <c r="J7" i="11"/>
  <c r="J9" i="11"/>
  <c r="J11" i="11"/>
  <c r="J13" i="11"/>
  <c r="J15" i="11"/>
  <c r="J19" i="11"/>
  <c r="J21" i="11"/>
  <c r="J25" i="11"/>
  <c r="J27" i="11"/>
  <c r="J29" i="11"/>
  <c r="J31" i="11"/>
  <c r="J35" i="11"/>
  <c r="J37" i="11"/>
  <c r="J39" i="11"/>
  <c r="J43" i="11"/>
  <c r="J46" i="11"/>
  <c r="J48" i="11"/>
  <c r="J50" i="11"/>
  <c r="J52" i="11"/>
  <c r="J54" i="11"/>
  <c r="J56" i="11"/>
  <c r="J58" i="11"/>
  <c r="J60" i="11"/>
  <c r="J62" i="11"/>
  <c r="J64" i="11"/>
  <c r="J67" i="11"/>
  <c r="J69" i="11"/>
  <c r="J71" i="11"/>
  <c r="J73" i="11"/>
  <c r="J75" i="11"/>
  <c r="J77" i="11"/>
  <c r="J81" i="11"/>
  <c r="J83" i="11"/>
  <c r="J85" i="11"/>
  <c r="J87" i="11"/>
  <c r="J89" i="11"/>
  <c r="J91" i="11"/>
  <c r="J94" i="11"/>
  <c r="J96" i="11"/>
  <c r="J98" i="11"/>
  <c r="J101" i="11"/>
  <c r="J103" i="11"/>
  <c r="J105" i="11"/>
  <c r="J107" i="11"/>
  <c r="J109" i="11"/>
  <c r="J111" i="11"/>
  <c r="J113" i="11"/>
  <c r="J115" i="11"/>
  <c r="J118" i="11"/>
  <c r="J125" i="11"/>
  <c r="J127" i="11"/>
  <c r="J129" i="11"/>
  <c r="J131" i="11"/>
  <c r="C10" i="1"/>
  <c r="D21" i="1"/>
  <c r="C15" i="1"/>
  <c r="D26" i="7"/>
  <c r="Q109" i="11"/>
  <c r="Q118" i="11"/>
  <c r="Q7" i="11"/>
  <c r="D17" i="3"/>
  <c r="D16" i="3"/>
  <c r="D15" i="3"/>
  <c r="D14" i="3"/>
  <c r="D13" i="3"/>
  <c r="D12" i="3"/>
  <c r="D11" i="3"/>
  <c r="D42" i="1"/>
  <c r="D40" i="1"/>
  <c r="D39" i="1"/>
  <c r="D38" i="1"/>
  <c r="D37" i="1"/>
  <c r="D36" i="1"/>
  <c r="D20" i="1"/>
  <c r="D35" i="1"/>
  <c r="D34" i="1"/>
  <c r="D32" i="1"/>
  <c r="D30" i="1"/>
  <c r="D19" i="1"/>
  <c r="D28" i="1"/>
  <c r="B18" i="1"/>
  <c r="D18" i="1" s="1"/>
  <c r="D17" i="1"/>
  <c r="D16" i="1"/>
  <c r="D12" i="1"/>
  <c r="B15" i="1"/>
  <c r="D14" i="1"/>
  <c r="D13" i="1"/>
  <c r="D11" i="1"/>
  <c r="Q131" i="11"/>
  <c r="Q129" i="11"/>
  <c r="Q75" i="11"/>
  <c r="Q73" i="11"/>
  <c r="Q71" i="11"/>
  <c r="Q5" i="11"/>
  <c r="Q127" i="11"/>
  <c r="Q125" i="11"/>
  <c r="Q115" i="11"/>
  <c r="Q113" i="11"/>
  <c r="Q107" i="11"/>
  <c r="Q105" i="11"/>
  <c r="Q98" i="11"/>
  <c r="Q96" i="11"/>
  <c r="Q94" i="11"/>
  <c r="Q91" i="11"/>
  <c r="Q89" i="11"/>
  <c r="Q87" i="11"/>
  <c r="Q85" i="11"/>
  <c r="Q83" i="11"/>
  <c r="Q81" i="11"/>
  <c r="Q77" i="11"/>
  <c r="Q69" i="11"/>
  <c r="Q67" i="11"/>
  <c r="Q64" i="11"/>
  <c r="Q62" i="11"/>
  <c r="Q60" i="11"/>
  <c r="Q58" i="11"/>
  <c r="Q56" i="11"/>
  <c r="Q54" i="11"/>
  <c r="Q52" i="11"/>
  <c r="Q50" i="11"/>
  <c r="Q48" i="11"/>
  <c r="Q46" i="11"/>
  <c r="Q43" i="11"/>
  <c r="Q41" i="11"/>
  <c r="Q39" i="11"/>
  <c r="Q37" i="11"/>
  <c r="Q35" i="11"/>
  <c r="Q33" i="11"/>
  <c r="Q31" i="11"/>
  <c r="Q29" i="11"/>
  <c r="Q27" i="11"/>
  <c r="Q25" i="11"/>
  <c r="Q21" i="11"/>
  <c r="Q19" i="11"/>
  <c r="Q15" i="11"/>
  <c r="Q13" i="11"/>
  <c r="Q11" i="11"/>
  <c r="Q9" i="11"/>
  <c r="Q79" i="11"/>
  <c r="Q103" i="11"/>
  <c r="Q111" i="11"/>
  <c r="Q101" i="11"/>
  <c r="D41" i="1"/>
  <c r="D33" i="1"/>
  <c r="D29" i="1"/>
  <c r="D10" i="1" l="1"/>
  <c r="D15" i="1"/>
</calcChain>
</file>

<file path=xl/sharedStrings.xml><?xml version="1.0" encoding="utf-8"?>
<sst xmlns="http://schemas.openxmlformats.org/spreadsheetml/2006/main" count="627" uniqueCount="340">
  <si>
    <t>SECRETARIA DE SALUD</t>
  </si>
  <si>
    <t>(2) FECHA:</t>
  </si>
  <si>
    <t>(4) Programado</t>
  </si>
  <si>
    <t>(5) Realizado</t>
  </si>
  <si>
    <t xml:space="preserve">(6) % Real/ programado </t>
  </si>
  <si>
    <t>(7) Consultas totales</t>
  </si>
  <si>
    <t>- Preconsulta</t>
  </si>
  <si>
    <t>- Consulta de primera vez</t>
  </si>
  <si>
    <t>- Consultas subsecuentes</t>
  </si>
  <si>
    <t>(9) Pacientes hospitalizados</t>
  </si>
  <si>
    <t>(10)Egresos hospitalarios</t>
  </si>
  <si>
    <t>- Mejoría</t>
  </si>
  <si>
    <t>- Alta voluntaria</t>
  </si>
  <si>
    <t xml:space="preserve">- Defunción </t>
  </si>
  <si>
    <t>- Defunción en servicios obstétricos:</t>
  </si>
  <si>
    <t xml:space="preserve">        Materna</t>
  </si>
  <si>
    <t xml:space="preserve">        Neonatal</t>
  </si>
  <si>
    <t>(11) Intervenciones quirúrgicas</t>
  </si>
  <si>
    <t>A pacientes en área de estancia corta</t>
  </si>
  <si>
    <t>- Cirugía mayor</t>
  </si>
  <si>
    <t>- Cirugía menor</t>
  </si>
  <si>
    <t>A pacientes en área de hospitalización</t>
  </si>
  <si>
    <t>(12) Intervenciones obstétricas</t>
  </si>
  <si>
    <t>- Partos</t>
  </si>
  <si>
    <t>- Cesáreas</t>
  </si>
  <si>
    <t>- Abortos incompletos atendidos</t>
  </si>
  <si>
    <t>(13) Exámenes de laboratorio</t>
  </si>
  <si>
    <t>- Generales</t>
  </si>
  <si>
    <t>ATENCIÓN MÉDICA  I</t>
  </si>
  <si>
    <t>INFORMACIÓN GENERAL - 1</t>
  </si>
  <si>
    <t xml:space="preserve">        Óbito </t>
  </si>
  <si>
    <t>(6) % Real / Programado</t>
  </si>
  <si>
    <t>(7) Anatomia patológica</t>
  </si>
  <si>
    <t>- Estudios histológicos</t>
  </si>
  <si>
    <t>- Estudios citológicos</t>
  </si>
  <si>
    <t>- Autopsias</t>
  </si>
  <si>
    <t>(8) Imagenología</t>
  </si>
  <si>
    <t>- Estudios radiológicos</t>
  </si>
  <si>
    <t>- Ultrasonografía</t>
  </si>
  <si>
    <t>(10) Rehabilitación</t>
  </si>
  <si>
    <t>- Consultas</t>
  </si>
  <si>
    <t>- Sesiones</t>
  </si>
  <si>
    <t>- Pacientes</t>
  </si>
  <si>
    <t>(11) Quimioterapia</t>
  </si>
  <si>
    <t>- Aplicaciones</t>
  </si>
  <si>
    <t>(12) Radioterapia</t>
  </si>
  <si>
    <t>(13) Medicina Nuclear</t>
  </si>
  <si>
    <t xml:space="preserve">- Aplicaciones terapéuticas </t>
  </si>
  <si>
    <t>SECRETARÍA DE SALUD</t>
  </si>
  <si>
    <t>INFORMACIÓN GENERAL - 2</t>
  </si>
  <si>
    <t>-Tomografía axial computarizada</t>
  </si>
  <si>
    <t>- Resonancia magnética</t>
  </si>
  <si>
    <t>- Pacientes de Seguro Popular</t>
  </si>
  <si>
    <t>- Pacientes de Seguro para una Nueva Generación</t>
  </si>
  <si>
    <t>- Pacientes de Fondo Protección Gastos Catastróficos</t>
  </si>
  <si>
    <t>- Pacientes de Intercambio de Servicios</t>
  </si>
  <si>
    <t>(9) Pacientes atendidos en gabinetes</t>
  </si>
  <si>
    <t>- Procedimientos diagnósticos</t>
  </si>
  <si>
    <t xml:space="preserve">(10) T  o t a l </t>
  </si>
  <si>
    <t>(8) Otras causas</t>
  </si>
  <si>
    <t>(9) Tasa</t>
  </si>
  <si>
    <t>(7) No. de casos</t>
  </si>
  <si>
    <t>(6) Código (CIE)</t>
  </si>
  <si>
    <t>(5) C ausa</t>
  </si>
  <si>
    <t>(4) Orden de frec.</t>
  </si>
  <si>
    <t>DIEZ PRINCIPALES CAUSAS DE CONSULTA DE PRIMERA VEZ</t>
  </si>
  <si>
    <t>DIEZ PRINCIPALES CAUSAS DE MORTALIDAD HOSPITALARIA</t>
  </si>
  <si>
    <t>(10) T  o  t  a  l</t>
  </si>
  <si>
    <t>FUENTE: Hoja de egreso</t>
  </si>
  <si>
    <t>ATENCIÓN MÉDICA  IV</t>
  </si>
  <si>
    <t>CAUSAS DE MORTALIDAD EN GINECOOBSTETRICIA</t>
  </si>
  <si>
    <t>(4) Muertes maternas obstétricas directas (causas)</t>
  </si>
  <si>
    <t>(5) Código (CEI)</t>
  </si>
  <si>
    <t>(6) No. de casos</t>
  </si>
  <si>
    <t>(7) Tasa</t>
  </si>
  <si>
    <t>(8) Total</t>
  </si>
  <si>
    <t>(9) Muertes maternas obstétricas indirectas</t>
  </si>
  <si>
    <t>(10) Código (CEI)</t>
  </si>
  <si>
    <t>(11)No. de casos</t>
  </si>
  <si>
    <t>(12) Tasa</t>
  </si>
  <si>
    <t>(13) Total</t>
  </si>
  <si>
    <t>(14) Muertes de causa ginecológica</t>
  </si>
  <si>
    <t>(15) Código (CEI)</t>
  </si>
  <si>
    <t>(16) No. de casos</t>
  </si>
  <si>
    <t>(17) Tasa</t>
  </si>
  <si>
    <t>(18) Total</t>
  </si>
  <si>
    <t>ATENCIÓN MÉDICA  V</t>
  </si>
  <si>
    <t>ATENCIÓN MÉDICA  VI</t>
  </si>
  <si>
    <t>DIEZ PRINCIPALES CAUSAS DE MORTALIDAD NEONATAL</t>
  </si>
  <si>
    <t>(ÚNICAMENTE PARA SERVICIOS DE ATENCIÓN OBSTETRICA)</t>
  </si>
  <si>
    <t>ATENCIÓN MÉDICA   VII</t>
  </si>
  <si>
    <t>CIRUGÍA  EXTRAMUROS</t>
  </si>
  <si>
    <t xml:space="preserve">(4) Nombre de la intervención quirúrgica </t>
  </si>
  <si>
    <t>(5) No. de intervenciones</t>
  </si>
  <si>
    <t>(6) Lugar</t>
  </si>
  <si>
    <t>(7) Origen del financiamiento</t>
  </si>
  <si>
    <t>(8) Número de entidades federativas visitadas</t>
  </si>
  <si>
    <t>(9) Número de cirujanos participantes</t>
  </si>
  <si>
    <t>(8) TOTAL DE CONSULTAS</t>
  </si>
  <si>
    <t>TOTAL DE EGRESOS</t>
  </si>
  <si>
    <t>ATENCIÓN MÉDICA  II.1</t>
  </si>
  <si>
    <t>(14) Pacientes atendidos</t>
  </si>
  <si>
    <t>(15) Promedio de estancia</t>
  </si>
  <si>
    <t>(16) Porcentaje de ocupación</t>
  </si>
  <si>
    <t>- Consultas de urgencia o Admisión Continua</t>
  </si>
  <si>
    <t>- Via urgencias o admisión continua</t>
  </si>
  <si>
    <t>- Via ingreso programado</t>
  </si>
  <si>
    <t xml:space="preserve">- Traslado a otra unidad </t>
  </si>
  <si>
    <t>- Especializados</t>
  </si>
  <si>
    <t>- Pacientes de la Institución</t>
  </si>
  <si>
    <t>- Pacientes otras instituciones y/o privados</t>
  </si>
  <si>
    <t>INDICADOR</t>
  </si>
  <si>
    <t>VALORES ESPERADOS</t>
  </si>
  <si>
    <t>ESPERADOS</t>
  </si>
  <si>
    <t>EFICIENCIA</t>
  </si>
  <si>
    <t>TOTAL DE CONSULTAS OTORGADAS</t>
  </si>
  <si>
    <t>=</t>
  </si>
  <si>
    <t>TOTAL DE HORAS MEDICO</t>
  </si>
  <si>
    <t>No. DE CONSULTORIOS POR DIAS LABORABLES</t>
  </si>
  <si>
    <t>CONSULTAS SUBSECUENTES</t>
  </si>
  <si>
    <t>CONSULTAS DE PRIMERA VEZ</t>
  </si>
  <si>
    <t>DIAS ESTANCIA</t>
  </si>
  <si>
    <t>EGRESOS</t>
  </si>
  <si>
    <t>DIAS PACIENTE</t>
  </si>
  <si>
    <t>x</t>
  </si>
  <si>
    <t>DIAS CAMA</t>
  </si>
  <si>
    <t>NUMERO DE CAMAS</t>
  </si>
  <si>
    <t>% DE DESOCUPACION x PROMEDIO DE DIAS ESTANCIA</t>
  </si>
  <si>
    <t>% DE OCUPACION</t>
  </si>
  <si>
    <t>TOTAL DE EGRESOS EN EL PERIODO</t>
  </si>
  <si>
    <t>DIAS DEL PERIODO</t>
  </si>
  <si>
    <t>INTERVENCIONES QUIRURGICAS MAYORES</t>
  </si>
  <si>
    <t>INTERVENCIONES QUIRURGICAS / SALAS DE OPERACIÓN</t>
  </si>
  <si>
    <t>AUTOPSIAS PRACTICADAS</t>
  </si>
  <si>
    <t>TOTAL DE DEFUNCIONES</t>
  </si>
  <si>
    <t>EXAMENES DE LABORATORIO REALIZADOS A PACIENTES AMBULATORIOS</t>
  </si>
  <si>
    <t>EXAMENES DE LABORATORIO REALIZADOS POR EGRESOS</t>
  </si>
  <si>
    <t>ESTUDIOS DE RADIOLOGIA REALIZADOS A PACIENTES AMBULATORIOS</t>
  </si>
  <si>
    <t>ESTUDIOS DE RADIOLOGIA REALIZADOS POR EGRESOS</t>
  </si>
  <si>
    <t>ESTUDIOS DE ECOCARDIOGRAFIA REALIZADOS A PACIENTES AMBULATORIOS</t>
  </si>
  <si>
    <t>ESTUDIOS DE ECOCARDIOGRAFIA REALIZADOS POR EGRESOS</t>
  </si>
  <si>
    <t>EXAMENES DE ANATOMIA PATOLOGICA REALIZADOS A PACIENTES AMBULATORIOS</t>
  </si>
  <si>
    <t>EXAMENES DE ANATOMIA PATOLOGICA REALIZADOS POR EGRESOS</t>
  </si>
  <si>
    <t>SESIONES DE REHABILITACION</t>
  </si>
  <si>
    <t>NUMERO DE HORAS TERAPISTA CONTRATADAS</t>
  </si>
  <si>
    <t>EFICIENCIA.- INDICADORES ESPECIALES</t>
  </si>
  <si>
    <t xml:space="preserve">NUMERO DE UNIDADES MONITOR AUTORIZADAS POER SEMANA </t>
  </si>
  <si>
    <t>NUMERO DE HORAS DE UTILIZACIÓN DEL TOMOGRAFO SIMULADOR</t>
  </si>
  <si>
    <t xml:space="preserve">HORAS DISPONIBLES DE UTILIZACIÓN DEL TOMAGRAFO SIMULADOR </t>
  </si>
  <si>
    <r>
      <t xml:space="preserve">NUMERO DE CENTIGRAYS </t>
    </r>
    <r>
      <rPr>
        <i/>
        <sz val="9"/>
        <rFont val="Arial"/>
        <family val="2"/>
      </rPr>
      <t>(UNID. DE TELETERAPIA CON COBALTO-60)</t>
    </r>
    <r>
      <rPr>
        <sz val="9"/>
        <rFont val="Arial"/>
        <family val="2"/>
      </rPr>
      <t xml:space="preserve"> PROMEDIO PROPORCIONADOS POR SEMANA</t>
    </r>
  </si>
  <si>
    <t xml:space="preserve">NUMERO DE CENTIGRAYS AUTORIZADOS POR SEMANA </t>
  </si>
  <si>
    <r>
      <t xml:space="preserve">NUMERO DE PACIENTES PLANEADOS </t>
    </r>
    <r>
      <rPr>
        <i/>
        <sz val="9"/>
        <rFont val="Arial"/>
        <family val="2"/>
      </rPr>
      <t>(SISTEMA DE PLANEACIÓN 3D)</t>
    </r>
    <r>
      <rPr>
        <sz val="9"/>
        <rFont val="Arial"/>
        <family val="2"/>
      </rPr>
      <t>PROMEDIO POR SEMANA</t>
    </r>
  </si>
  <si>
    <t>NUNMERO MAXIMO DE PACIENTES AUTORIZADOS</t>
  </si>
  <si>
    <r>
      <t xml:space="preserve">NUMERO DE CENTIGRAYS </t>
    </r>
    <r>
      <rPr>
        <i/>
        <sz val="9"/>
        <rFont val="Arial"/>
        <family val="2"/>
      </rPr>
      <t>(BAQUITERAPIA DE ALTA TASA DE DOSIS)</t>
    </r>
    <r>
      <rPr>
        <sz val="9"/>
        <rFont val="Arial"/>
        <family val="2"/>
      </rPr>
      <t xml:space="preserve"> PROMEDIO PROPORCIONADOS POR SEMANA </t>
    </r>
  </si>
  <si>
    <t>CONSULTAS SUBSECUENTES DE GINECOLOGÍA</t>
  </si>
  <si>
    <t>CONSULTAS SUBSECUENTES DE OBSTETRICIA</t>
  </si>
  <si>
    <t>CONSULTAS DE PRIMERA VEZ DE OBSTETRICIA</t>
  </si>
  <si>
    <t>DIAS ESTACIA -NEONATOS</t>
  </si>
  <si>
    <t>EGRESOS-NEONATOS</t>
  </si>
  <si>
    <t>DIAS PACIENTES-NEONATOS</t>
  </si>
  <si>
    <t>DIAS CUNA</t>
  </si>
  <si>
    <t>NUMERO DE CUNAS</t>
  </si>
  <si>
    <t>CONSULTAS DE PRIMERA VEZ REALIZADAS</t>
  </si>
  <si>
    <t>CONSULTAS DE PRIMERA VEZ PROGRAMADAS</t>
  </si>
  <si>
    <t>CONSULTAS SUBSECUENTES REALIZADAS</t>
  </si>
  <si>
    <t>CONSULTAS SUBSECUENTES PROGRAMADAS</t>
  </si>
  <si>
    <t>INTERVENCIONES QUIRURGICAS REALIZADAS</t>
  </si>
  <si>
    <t>INTERVENCIONES QUIRURGICAS PROGRAMADAS</t>
  </si>
  <si>
    <t>EXAMENES DE LABORATORIO REALIZADOS</t>
  </si>
  <si>
    <t>EXAMENES DE LABORATORIO PROGRAMADOS</t>
  </si>
  <si>
    <t>ESTUDIOS DE RADIOLOGIA REALIZADOS</t>
  </si>
  <si>
    <t>ESTUDIOS DE RADIOLOGIA PROGRAMADOS</t>
  </si>
  <si>
    <t>ESTUDIOS DE ULTRASONOGRAFIA REALIZADOS</t>
  </si>
  <si>
    <t>ESTUDIOS DE ULTRASONOGRAFIA PROGRAMADOS</t>
  </si>
  <si>
    <t>ESTUDIOS DE TOMOGRAFÍA PROGRAMADOS</t>
  </si>
  <si>
    <t>ESTUDIOS DE MAPEO CEREBRAL REALIZADOS</t>
  </si>
  <si>
    <t>ESTUDIOS DE ELECTROENCEFALOGRAMA REALIZADOS</t>
  </si>
  <si>
    <t>ESTUDIOS DE ELECTROENCEFALOGRAMA PROGRAMADOS</t>
  </si>
  <si>
    <t>PRECONSULTAS</t>
  </si>
  <si>
    <t>TOTAL DE INTERNAMIENTOS A URGENCIAS</t>
  </si>
  <si>
    <t>TOTAL DE CONSULTAS DE URGENCIAS</t>
  </si>
  <si>
    <t>TOTAL DE INGRESOS A HOSPITALIZACION POR URGENCIAS</t>
  </si>
  <si>
    <t>TOTAL DE ATENCIONES EN URGENCIAS</t>
  </si>
  <si>
    <t>TOTAL DE DEFUNCIONES HOSPITALARIAS</t>
  </si>
  <si>
    <t>DEFUNCIONES OCURRIDAS CON MAS DE 48 HRS.</t>
  </si>
  <si>
    <t>DEFUNCIONES EN EL SERVICIO DE URGENCIAS</t>
  </si>
  <si>
    <t>TOTAL DE ATENCIONES DE URGENCIAS</t>
  </si>
  <si>
    <t>DEFUNCIONES POST - INTERVENCION QUIRURGICA</t>
  </si>
  <si>
    <t>TOTAL DE CIRUGIAS PRACTICADAS</t>
  </si>
  <si>
    <t>No. DE PACIENTES CON INFECCIONES NOSOCOMIALES</t>
  </si>
  <si>
    <t>Nº DE EPISODIOS DE INFECCIONES NOSOCOMIALES</t>
  </si>
  <si>
    <t>Nº DE PACIENTES O EPISODIOS DE INFECCIONES NOSOCOMIALES EN TERAPIA INTENSIVA</t>
  </si>
  <si>
    <t xml:space="preserve"> EGRESOS EN TERAPIA INTENSIVA</t>
  </si>
  <si>
    <t>Nº DE PACIENTES O EPISODIOS DE INFECCIONES NOSOCOMIALES POR CAUSA DE INFECCION DURANTE EL PERIODO QUE SE INFORMA</t>
  </si>
  <si>
    <t xml:space="preserve">TOTAL DE DEFUNCIONES OBSTETRICAS </t>
  </si>
  <si>
    <t>TOTAL DE NACIDOS VIVOS</t>
  </si>
  <si>
    <t>TOTAL DE DEFUNCIONES NEONATALES</t>
  </si>
  <si>
    <t>NACIDOS VIVOS</t>
  </si>
  <si>
    <t>PACIENTES DE 1ª VEZ CLASIFICADOS CON NIVELES   0,  1 Y 2</t>
  </si>
  <si>
    <t>TOTAL DE PACIENTES DE 1ª VEZ CLASIFICADOS EN EL PERIODO</t>
  </si>
  <si>
    <t>PACIENTES DE 1ª VEZ CLASIFICADOS CON NIVELES   3 y  4</t>
  </si>
  <si>
    <t xml:space="preserve">                                                        CALIDAD-INDICADORES ESPECIALES</t>
  </si>
  <si>
    <t xml:space="preserve">                                 POBLACION OBJETIVO</t>
  </si>
  <si>
    <t xml:space="preserve">         CALIDAD</t>
  </si>
  <si>
    <t xml:space="preserve">           EFICACIA</t>
  </si>
  <si>
    <t xml:space="preserve">                   EFECTIVIDAD</t>
  </si>
  <si>
    <t>CONSULTAS REALIZADAS</t>
  </si>
  <si>
    <t>CONSULTAS PROGRAMADAS</t>
  </si>
  <si>
    <t>EGRESOS PRODUCIDOS</t>
  </si>
  <si>
    <t>EGRESOS PROGRAMADOS</t>
  </si>
  <si>
    <t xml:space="preserve">CONSULTAS DE REHABILITACION REALIZADAS </t>
  </si>
  <si>
    <t>CONSULTAS DE URGENCIA PROGRAMADAS</t>
  </si>
  <si>
    <t>CONSULTAS CONSULTAS DE REHABILITACION PROGRAMADAS</t>
  </si>
  <si>
    <t>PACIENTES DE 1ª VEZ CLASIFICADOS CON NIVELES   5 y 6</t>
  </si>
  <si>
    <t>PACIENTES DE 1ª VEZ CLASIFICADOS CON NIVELES OTRO NIVELES</t>
  </si>
  <si>
    <r>
      <t xml:space="preserve">NUMERO DE UNIDADES DE MONITOR </t>
    </r>
    <r>
      <rPr>
        <i/>
        <sz val="9"/>
        <rFont val="Arial"/>
        <family val="2"/>
      </rPr>
      <t xml:space="preserve">(ACELERADOR LINEAL) </t>
    </r>
    <r>
      <rPr>
        <sz val="9"/>
        <rFont val="Arial"/>
        <family val="2"/>
      </rPr>
      <t>PROMEDIO PROPORCIONADAS POR SEMANA</t>
    </r>
  </si>
  <si>
    <t>III. INDICADORES DE ATENCIÓN MÉDICA</t>
  </si>
  <si>
    <t>ESTUDIOS DE MAPEO CEREBRAL PROGRAMADOS</t>
  </si>
  <si>
    <t>TOTAL DE CONSULTAS</t>
  </si>
  <si>
    <t xml:space="preserve">TOTAL DE CONSULTAS </t>
  </si>
  <si>
    <t xml:space="preserve"> -</t>
  </si>
  <si>
    <t>(1) INSTITUCION: INSTITUTO NACIONAL DE PERINATOLOGIA</t>
  </si>
  <si>
    <t xml:space="preserve">(3) PERIODO:  DEL 1o. DE ENERO </t>
  </si>
  <si>
    <t>NO APLICA PARA EL INSTITUTO</t>
  </si>
  <si>
    <t xml:space="preserve"> 7 - 10</t>
  </si>
  <si>
    <t xml:space="preserve"> 3 - 4</t>
  </si>
  <si>
    <t>70-78</t>
  </si>
  <si>
    <t xml:space="preserve"> 4 - 5</t>
  </si>
  <si>
    <t xml:space="preserve"> 30 - 35</t>
  </si>
  <si>
    <t xml:space="preserve"> 1 - 1.5</t>
  </si>
  <si>
    <t xml:space="preserve"> 35 - 40</t>
  </si>
  <si>
    <t xml:space="preserve"> 50 - 60</t>
  </si>
  <si>
    <t xml:space="preserve"> 4.5 - 6.5</t>
  </si>
  <si>
    <t xml:space="preserve"> 8 - 11</t>
  </si>
  <si>
    <t xml:space="preserve"> 5 - 7</t>
  </si>
  <si>
    <t xml:space="preserve"> 10 - 15</t>
  </si>
  <si>
    <t xml:space="preserve"> 70 - 85</t>
  </si>
  <si>
    <t xml:space="preserve"> 15 -20</t>
  </si>
  <si>
    <t xml:space="preserve"> 80 - 100</t>
  </si>
  <si>
    <t xml:space="preserve"> 90 - 100</t>
  </si>
  <si>
    <t>CONSULTAS DE URGENCIA REALIZADAS</t>
  </si>
  <si>
    <t xml:space="preserve"> 90 - 105</t>
  </si>
  <si>
    <t>ESTUDIOS DE TOMOGRAFIA A.C. REALIZADOS</t>
  </si>
  <si>
    <t xml:space="preserve"> 60 - 80</t>
  </si>
  <si>
    <t xml:space="preserve"> 35 - 45</t>
  </si>
  <si>
    <t xml:space="preserve">  0.3 - 0.6</t>
  </si>
  <si>
    <t xml:space="preserve">  0.3 - 0.5</t>
  </si>
  <si>
    <t xml:space="preserve">  0.00 - 0.03</t>
  </si>
  <si>
    <t xml:space="preserve">  0.00 - 0.05</t>
  </si>
  <si>
    <t xml:space="preserve"> 1.5 - 2.3</t>
  </si>
  <si>
    <t xml:space="preserve"> 2.0 - 3.5</t>
  </si>
  <si>
    <t xml:space="preserve"> 25 - 35</t>
  </si>
  <si>
    <t xml:space="preserve"> 20 .0 - 25.0</t>
  </si>
  <si>
    <t xml:space="preserve"> 10.0 - 15.0</t>
  </si>
  <si>
    <t xml:space="preserve"> 35 - 43</t>
  </si>
  <si>
    <t xml:space="preserve"> 50 - 55</t>
  </si>
  <si>
    <t xml:space="preserve"> 3 - 10</t>
  </si>
  <si>
    <t xml:space="preserve"> 0.1 -  0.9</t>
  </si>
  <si>
    <t>CONSULTAS DE PRIMERA VEZ DE GINECOLOGÍA</t>
  </si>
  <si>
    <t>N97</t>
  </si>
  <si>
    <t>O24</t>
  </si>
  <si>
    <t>Interrupción de la circulación materno-fetal</t>
  </si>
  <si>
    <t>P96.8</t>
  </si>
  <si>
    <t>Malformaciones congénitas</t>
  </si>
  <si>
    <t>Q00-Q98</t>
  </si>
  <si>
    <t>Sepsis</t>
  </si>
  <si>
    <t>P36.9</t>
  </si>
  <si>
    <t>P02.3</t>
  </si>
  <si>
    <t>Hidrops fetal</t>
  </si>
  <si>
    <t>Dificultad respiratoria del recién nacido</t>
  </si>
  <si>
    <t>(ANUAL)</t>
  </si>
  <si>
    <t>Infertilidad</t>
  </si>
  <si>
    <t>Neoplasias benignas de órganos pélvicos y mama</t>
  </si>
  <si>
    <t>D24-D28</t>
  </si>
  <si>
    <t>O99.2</t>
  </si>
  <si>
    <t>N96</t>
  </si>
  <si>
    <t>N93.8</t>
  </si>
  <si>
    <t>Fuente: Informe Mensual de Consulta Externa</t>
  </si>
  <si>
    <t>(9) Tasa*</t>
  </si>
  <si>
    <t>*No de casos entre el total de muertes neonatales por mil</t>
  </si>
  <si>
    <t>Fuente: Certificados de Defunción.</t>
  </si>
  <si>
    <t>(2) FECHA:07/02/13</t>
  </si>
  <si>
    <t>(ENERO - DICIEMBRE 2013)</t>
  </si>
  <si>
    <t>Z35.5</t>
  </si>
  <si>
    <t>Antecedente de dos o más cesáreas</t>
  </si>
  <si>
    <t>Adolescente embarazada</t>
  </si>
  <si>
    <t>Z35.6</t>
  </si>
  <si>
    <t>Hemorragia genital disfuncional</t>
  </si>
  <si>
    <t>Diabetes mellitus</t>
  </si>
  <si>
    <t>Insuficiencia feto-placentaria</t>
  </si>
  <si>
    <t>P02.2</t>
  </si>
  <si>
    <t>Enterocolitis necrozante</t>
  </si>
  <si>
    <t>P77.X</t>
  </si>
  <si>
    <t>Hemorragia intraventricular</t>
  </si>
  <si>
    <t>18.2X5.1</t>
  </si>
  <si>
    <t>7536/6</t>
  </si>
  <si>
    <t>EGRESOS NEONATOS</t>
  </si>
  <si>
    <t>AL 31 DE DICIEMBRE DE 2014</t>
  </si>
  <si>
    <t>(ENERO - DICIEMBRE 2014)</t>
  </si>
  <si>
    <t>19.9X5.9</t>
  </si>
  <si>
    <t>7128/6</t>
  </si>
  <si>
    <t>(2) FECHA: 19/01/15</t>
  </si>
  <si>
    <t>Accidente Vascular Encefálico Agudo, Secundario a Preeclampsia Severa, Insuficiencia Hepática e Insuficiencia Renal Aguda</t>
  </si>
  <si>
    <t>Disfunción Valvular Aortica y Edema Agudo Pulmonar.</t>
  </si>
  <si>
    <t>No hubo muerte ginecológica</t>
  </si>
  <si>
    <t>Tromboembolia Pulmonar, Neumonía por Aspiración y Sepsis
Cetoacidosis Diabética.</t>
  </si>
  <si>
    <t>Q00-Q91</t>
  </si>
  <si>
    <t>Sepsis neonatal</t>
  </si>
  <si>
    <t>Prematuridad extrema</t>
  </si>
  <si>
    <t>P07.0-.3</t>
  </si>
  <si>
    <t>Dificultad respiratorioa del recién nacido</t>
  </si>
  <si>
    <t>P21, P22 y P28</t>
  </si>
  <si>
    <t>Hidropesia fetal</t>
  </si>
  <si>
    <t>P56-P83</t>
  </si>
  <si>
    <t>P52.2</t>
  </si>
  <si>
    <t>P77X</t>
  </si>
  <si>
    <t>Recién nacido afectado por complicacion de la placenta, del cordon umbilical y de las membranas</t>
  </si>
  <si>
    <t>P02.1-.5</t>
  </si>
  <si>
    <t>Arritmia</t>
  </si>
  <si>
    <t>I49.9</t>
  </si>
  <si>
    <t>Extrofia cardiaca</t>
  </si>
  <si>
    <t>P91.8</t>
  </si>
  <si>
    <t>Otras causas</t>
  </si>
  <si>
    <t>(2) FECHA:20/01/15</t>
  </si>
  <si>
    <t>Prematurez extrema</t>
  </si>
  <si>
    <t>P07.2</t>
  </si>
  <si>
    <t>P21, P22
 y P28</t>
  </si>
  <si>
    <t>Sindrome de transfusión feto-feto</t>
  </si>
  <si>
    <t>Hemorragia Intraventricular</t>
  </si>
  <si>
    <t>(2) FECHA: 27/01/15</t>
  </si>
  <si>
    <t>Edad  materna avanzada</t>
  </si>
  <si>
    <t>O82.0</t>
  </si>
  <si>
    <t>Endocrinopatías</t>
  </si>
  <si>
    <t>Embarazo múltiple</t>
  </si>
  <si>
    <t>O30</t>
  </si>
  <si>
    <t>Perdida gestacional recurrente</t>
  </si>
  <si>
    <t>El total de pacientes ginecobstétricas de primera vez fue 5,053.</t>
  </si>
  <si>
    <t>I64
O14.1
K72.9
N17.9</t>
  </si>
  <si>
    <t>I26.9
O29.0</t>
  </si>
  <si>
    <t>I35.1
J81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</si>
</sst>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%"/>
    <numFmt numFmtId="166" formatCode="#,##0.0"/>
    <numFmt numFmtId="167" formatCode="0.000"/>
  </numFmts>
  <fonts count="31" x14ac:knownFonts="1">
    <font>
      <sz val="10"/>
      <name val="MS Sans Serif"/>
    </font>
    <font>
      <b/>
      <sz val="10"/>
      <name val="MS Sans Serif"/>
      <family val="2"/>
    </font>
    <font>
      <sz val="10"/>
      <name val="MS Sans Serif"/>
      <family val="2"/>
    </font>
    <font>
      <b/>
      <sz val="14"/>
      <name val="MS Sans Serif"/>
      <family val="2"/>
    </font>
    <font>
      <sz val="14"/>
      <name val="MS Sans Serif"/>
      <family val="2"/>
    </font>
    <font>
      <b/>
      <sz val="8"/>
      <name val="MS Sans Serif"/>
      <family val="2"/>
    </font>
    <font>
      <sz val="12"/>
      <name val="MS Sans Serif"/>
      <family val="2"/>
    </font>
    <font>
      <sz val="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4"/>
      <name val="MS Sans Serif"/>
      <family val="2"/>
    </font>
    <font>
      <b/>
      <sz val="14"/>
      <name val="MS Sans Serif"/>
      <family val="2"/>
    </font>
    <font>
      <sz val="8"/>
      <name val="MS Sans Serif"/>
      <family val="2"/>
    </font>
    <font>
      <sz val="12"/>
      <name val="MS Sans Serif"/>
      <family val="2"/>
    </font>
    <font>
      <b/>
      <sz val="8"/>
      <name val="MS Sans Serif"/>
      <family val="2"/>
    </font>
    <font>
      <b/>
      <sz val="12"/>
      <name val="MS Sans Serif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.5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name val="Times New Roman"/>
      <family val="1"/>
    </font>
    <font>
      <i/>
      <sz val="9"/>
      <name val="Arial"/>
      <family val="2"/>
    </font>
    <font>
      <b/>
      <sz val="8.5"/>
      <name val="MS Sans Serif"/>
      <family val="2"/>
    </font>
    <font>
      <sz val="8.5"/>
      <name val="MS Sans Serif"/>
      <family val="2"/>
    </font>
    <font>
      <sz val="12"/>
      <name val="Arial"/>
      <family val="2"/>
    </font>
    <font>
      <b/>
      <sz val="18"/>
      <name val="MS Sans Serif"/>
      <family val="2"/>
    </font>
    <font>
      <sz val="10"/>
      <color theme="0"/>
      <name val="MS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2499465926084170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2" fillId="0" borderId="0" applyFont="0" applyFill="0" applyBorder="0" applyAlignment="0" applyProtection="0"/>
    <xf numFmtId="0" fontId="9" fillId="0" borderId="0"/>
    <xf numFmtId="9" fontId="2" fillId="0" borderId="0" applyFont="0" applyFill="0" applyBorder="0" applyAlignment="0" applyProtection="0"/>
  </cellStyleXfs>
  <cellXfs count="324">
    <xf numFmtId="0" fontId="0" fillId="0" borderId="0" xfId="0"/>
    <xf numFmtId="0" fontId="0" fillId="0" borderId="0" xfId="0" applyAlignment="1">
      <alignment horizontal="centerContinuous"/>
    </xf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5" fillId="1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3" fillId="0" borderId="0" xfId="0" applyFont="1" applyAlignment="1">
      <alignment horizontal="centerContinuous" vertical="top"/>
    </xf>
    <xf numFmtId="0" fontId="4" fillId="0" borderId="0" xfId="0" applyFont="1" applyAlignment="1">
      <alignment horizontal="centerContinuous"/>
    </xf>
    <xf numFmtId="0" fontId="4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Continuous" vertical="top"/>
    </xf>
    <xf numFmtId="0" fontId="7" fillId="0" borderId="0" xfId="0" applyFont="1" applyAlignment="1">
      <alignment horizontal="centerContinuous"/>
    </xf>
    <xf numFmtId="0" fontId="6" fillId="0" borderId="0" xfId="0" applyFont="1" applyAlignment="1">
      <alignment horizontal="centerContinuous" vertical="top"/>
    </xf>
    <xf numFmtId="0" fontId="2" fillId="0" borderId="1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9" xfId="0" applyFont="1" applyBorder="1" applyAlignment="1">
      <alignment vertical="center"/>
    </xf>
    <xf numFmtId="0" fontId="0" fillId="0" borderId="11" xfId="0" applyBorder="1"/>
    <xf numFmtId="0" fontId="4" fillId="0" borderId="12" xfId="0" applyFont="1" applyFill="1" applyBorder="1"/>
    <xf numFmtId="0" fontId="2" fillId="0" borderId="2" xfId="0" quotePrefix="1" applyFont="1" applyFill="1" applyBorder="1"/>
    <xf numFmtId="0" fontId="1" fillId="0" borderId="1" xfId="0" applyFont="1" applyFill="1" applyBorder="1"/>
    <xf numFmtId="0" fontId="0" fillId="0" borderId="2" xfId="0" quotePrefix="1" applyFill="1" applyBorder="1"/>
    <xf numFmtId="0" fontId="0" fillId="0" borderId="2" xfId="0" applyFill="1" applyBorder="1"/>
    <xf numFmtId="0" fontId="2" fillId="0" borderId="2" xfId="0" applyFont="1" applyFill="1" applyBorder="1"/>
    <xf numFmtId="0" fontId="0" fillId="0" borderId="13" xfId="0" quotePrefix="1" applyFill="1" applyBorder="1"/>
    <xf numFmtId="0" fontId="1" fillId="0" borderId="1" xfId="0" applyFont="1" applyFill="1" applyBorder="1" applyAlignment="1">
      <alignment vertical="center"/>
    </xf>
    <xf numFmtId="0" fontId="9" fillId="0" borderId="2" xfId="0" quotePrefix="1" applyFont="1" applyFill="1" applyBorder="1"/>
    <xf numFmtId="0" fontId="10" fillId="0" borderId="0" xfId="2" applyFont="1" applyAlignment="1">
      <alignment horizontal="centerContinuous"/>
    </xf>
    <xf numFmtId="0" fontId="9" fillId="0" borderId="0" xfId="2" applyAlignment="1">
      <alignment horizontal="centerContinuous"/>
    </xf>
    <xf numFmtId="0" fontId="9" fillId="0" borderId="0" xfId="2" applyAlignment="1"/>
    <xf numFmtId="0" fontId="9" fillId="0" borderId="0" xfId="2"/>
    <xf numFmtId="0" fontId="11" fillId="0" borderId="0" xfId="2" applyFont="1" applyAlignment="1">
      <alignment horizontal="centerContinuous"/>
    </xf>
    <xf numFmtId="0" fontId="13" fillId="0" borderId="0" xfId="2" applyFont="1" applyAlignment="1">
      <alignment horizontal="centerContinuous"/>
    </xf>
    <xf numFmtId="0" fontId="14" fillId="0" borderId="0" xfId="2" applyFont="1" applyAlignment="1">
      <alignment horizontal="centerContinuous"/>
    </xf>
    <xf numFmtId="0" fontId="10" fillId="0" borderId="0" xfId="2" applyFont="1" applyFill="1" applyBorder="1"/>
    <xf numFmtId="0" fontId="14" fillId="1" borderId="4" xfId="2" applyFont="1" applyFill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1" xfId="2" applyFont="1" applyFill="1" applyBorder="1" applyAlignment="1">
      <alignment vertical="center"/>
    </xf>
    <xf numFmtId="0" fontId="9" fillId="0" borderId="1" xfId="2" applyBorder="1"/>
    <xf numFmtId="0" fontId="9" fillId="0" borderId="2" xfId="2" quotePrefix="1" applyFont="1" applyFill="1" applyBorder="1" applyAlignment="1">
      <alignment vertical="center"/>
    </xf>
    <xf numFmtId="0" fontId="9" fillId="0" borderId="0" xfId="2" applyFont="1"/>
    <xf numFmtId="0" fontId="9" fillId="0" borderId="3" xfId="2" quotePrefix="1" applyFont="1" applyFill="1" applyBorder="1" applyAlignment="1">
      <alignment vertical="center"/>
    </xf>
    <xf numFmtId="0" fontId="9" fillId="0" borderId="1" xfId="2" applyBorder="1" applyAlignment="1">
      <alignment horizontal="right"/>
    </xf>
    <xf numFmtId="0" fontId="9" fillId="0" borderId="2" xfId="2" quotePrefix="1" applyFill="1" applyBorder="1" applyAlignment="1">
      <alignment vertical="center"/>
    </xf>
    <xf numFmtId="0" fontId="9" fillId="0" borderId="2" xfId="2" applyBorder="1"/>
    <xf numFmtId="0" fontId="9" fillId="0" borderId="2" xfId="2" applyBorder="1" applyAlignment="1">
      <alignment horizontal="right"/>
    </xf>
    <xf numFmtId="0" fontId="9" fillId="0" borderId="3" xfId="2" quotePrefix="1" applyFill="1" applyBorder="1" applyAlignment="1">
      <alignment vertical="center"/>
    </xf>
    <xf numFmtId="0" fontId="9" fillId="0" borderId="3" xfId="2" applyBorder="1"/>
    <xf numFmtId="0" fontId="9" fillId="0" borderId="3" xfId="2" applyBorder="1" applyAlignment="1">
      <alignment horizontal="right"/>
    </xf>
    <xf numFmtId="0" fontId="9" fillId="2" borderId="2" xfId="2" applyFill="1" applyBorder="1"/>
    <xf numFmtId="0" fontId="9" fillId="2" borderId="2" xfId="2" applyFill="1" applyBorder="1" applyAlignment="1">
      <alignment horizontal="right"/>
    </xf>
    <xf numFmtId="0" fontId="8" fillId="0" borderId="1" xfId="2" applyFont="1" applyFill="1" applyBorder="1"/>
    <xf numFmtId="0" fontId="9" fillId="0" borderId="2" xfId="2" quotePrefix="1" applyFill="1" applyBorder="1"/>
    <xf numFmtId="0" fontId="9" fillId="0" borderId="3" xfId="2" quotePrefix="1" applyFill="1" applyBorder="1"/>
    <xf numFmtId="0" fontId="9" fillId="0" borderId="0" xfId="2" applyBorder="1"/>
    <xf numFmtId="0" fontId="9" fillId="0" borderId="0" xfId="2" applyAlignment="1">
      <alignment horizontal="right"/>
    </xf>
    <xf numFmtId="0" fontId="8" fillId="3" borderId="4" xfId="2" applyFont="1" applyFill="1" applyBorder="1" applyAlignment="1">
      <alignment vertical="center"/>
    </xf>
    <xf numFmtId="49" fontId="9" fillId="0" borderId="2" xfId="2" quotePrefix="1" applyNumberFormat="1" applyFill="1" applyBorder="1" applyAlignment="1">
      <alignment vertical="center"/>
    </xf>
    <xf numFmtId="0" fontId="9" fillId="0" borderId="3" xfId="0" quotePrefix="1" applyFont="1" applyFill="1" applyBorder="1"/>
    <xf numFmtId="0" fontId="9" fillId="5" borderId="2" xfId="2" applyFill="1" applyBorder="1"/>
    <xf numFmtId="0" fontId="9" fillId="5" borderId="3" xfId="2" applyFill="1" applyBorder="1"/>
    <xf numFmtId="0" fontId="9" fillId="5" borderId="2" xfId="2" applyFill="1" applyBorder="1" applyAlignment="1">
      <alignment horizontal="right"/>
    </xf>
    <xf numFmtId="0" fontId="8" fillId="0" borderId="4" xfId="2" applyFont="1" applyBorder="1" applyAlignment="1">
      <alignment horizontal="center"/>
    </xf>
    <xf numFmtId="0" fontId="9" fillId="0" borderId="4" xfId="2" applyBorder="1"/>
    <xf numFmtId="0" fontId="13" fillId="1" borderId="6" xfId="2" applyFont="1" applyFill="1" applyBorder="1" applyAlignment="1">
      <alignment horizontal="center" vertical="center"/>
    </xf>
    <xf numFmtId="0" fontId="13" fillId="1" borderId="4" xfId="2" applyFont="1" applyFill="1" applyBorder="1" applyAlignment="1">
      <alignment horizontal="center" vertical="center" wrapText="1"/>
    </xf>
    <xf numFmtId="0" fontId="13" fillId="1" borderId="9" xfId="2" applyFont="1" applyFill="1" applyBorder="1" applyAlignment="1">
      <alignment horizontal="justify" vertical="center"/>
    </xf>
    <xf numFmtId="0" fontId="13" fillId="0" borderId="5" xfId="2" applyFont="1" applyBorder="1" applyAlignment="1">
      <alignment horizontal="left" vertical="center"/>
    </xf>
    <xf numFmtId="0" fontId="9" fillId="0" borderId="0" xfId="2" applyAlignment="1">
      <alignment vertical="center"/>
    </xf>
    <xf numFmtId="0" fontId="13" fillId="0" borderId="5" xfId="2" applyFont="1" applyFill="1" applyBorder="1" applyAlignment="1">
      <alignment vertical="center"/>
    </xf>
    <xf numFmtId="0" fontId="9" fillId="0" borderId="0" xfId="2" applyFill="1" applyAlignment="1">
      <alignment horizontal="centerContinuous"/>
    </xf>
    <xf numFmtId="0" fontId="13" fillId="0" borderId="0" xfId="2" applyFont="1" applyFill="1" applyAlignment="1">
      <alignment horizontal="centerContinuous"/>
    </xf>
    <xf numFmtId="0" fontId="12" fillId="1" borderId="4" xfId="2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Continuous" vertical="top"/>
    </xf>
    <xf numFmtId="0" fontId="13" fillId="0" borderId="0" xfId="2" applyFont="1" applyFill="1" applyAlignment="1">
      <alignment horizontal="centerContinuous" vertical="top"/>
    </xf>
    <xf numFmtId="0" fontId="9" fillId="1" borderId="9" xfId="2" applyFont="1" applyFill="1" applyBorder="1" applyAlignment="1">
      <alignment horizontal="center" vertical="center" wrapText="1"/>
    </xf>
    <xf numFmtId="0" fontId="9" fillId="1" borderId="5" xfId="2" applyFont="1" applyFill="1" applyBorder="1" applyAlignment="1">
      <alignment vertical="center"/>
    </xf>
    <xf numFmtId="0" fontId="9" fillId="1" borderId="4" xfId="2" applyFont="1" applyFill="1" applyBorder="1" applyAlignment="1">
      <alignment horizontal="center" vertical="center" wrapText="1"/>
    </xf>
    <xf numFmtId="0" fontId="9" fillId="0" borderId="5" xfId="2" applyBorder="1"/>
    <xf numFmtId="0" fontId="9" fillId="0" borderId="12" xfId="2" applyBorder="1"/>
    <xf numFmtId="0" fontId="9" fillId="0" borderId="8" xfId="2" applyBorder="1"/>
    <xf numFmtId="0" fontId="9" fillId="0" borderId="12" xfId="2" applyFont="1" applyBorder="1"/>
    <xf numFmtId="0" fontId="9" fillId="0" borderId="8" xfId="2" applyFont="1" applyBorder="1"/>
    <xf numFmtId="0" fontId="9" fillId="1" borderId="3" xfId="2" applyFont="1" applyFill="1" applyBorder="1" applyAlignment="1">
      <alignment horizontal="left"/>
    </xf>
    <xf numFmtId="0" fontId="9" fillId="1" borderId="8" xfId="2" applyFont="1" applyFill="1" applyBorder="1" applyAlignment="1">
      <alignment horizontal="center" wrapText="1"/>
    </xf>
    <xf numFmtId="0" fontId="9" fillId="0" borderId="8" xfId="2" applyFont="1" applyBorder="1" applyAlignment="1">
      <alignment horizontal="center" wrapText="1"/>
    </xf>
    <xf numFmtId="0" fontId="15" fillId="1" borderId="9" xfId="2" applyFont="1" applyFill="1" applyBorder="1" applyAlignment="1">
      <alignment horizontal="justify" vertical="center"/>
    </xf>
    <xf numFmtId="0" fontId="15" fillId="1" borderId="4" xfId="2" applyFont="1" applyFill="1" applyBorder="1" applyAlignment="1">
      <alignment horizontal="center" vertical="center" wrapText="1"/>
    </xf>
    <xf numFmtId="0" fontId="9" fillId="1" borderId="9" xfId="2" applyFont="1" applyFill="1" applyBorder="1" applyAlignment="1">
      <alignment vertical="center"/>
    </xf>
    <xf numFmtId="0" fontId="8" fillId="1" borderId="10" xfId="2" applyFont="1" applyFill="1" applyBorder="1"/>
    <xf numFmtId="0" fontId="8" fillId="1" borderId="5" xfId="2" applyFont="1" applyFill="1" applyBorder="1"/>
    <xf numFmtId="0" fontId="8" fillId="0" borderId="4" xfId="2" applyFont="1" applyFill="1" applyBorder="1"/>
    <xf numFmtId="0" fontId="9" fillId="0" borderId="0" xfId="2" applyFont="1" applyFill="1" applyBorder="1"/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3" xfId="0" quotePrefix="1" applyFont="1" applyFill="1" applyBorder="1"/>
    <xf numFmtId="0" fontId="8" fillId="0" borderId="1" xfId="0" applyFont="1" applyFill="1" applyBorder="1"/>
    <xf numFmtId="0" fontId="8" fillId="0" borderId="2" xfId="0" applyFont="1" applyFill="1" applyBorder="1"/>
    <xf numFmtId="0" fontId="16" fillId="0" borderId="0" xfId="0" applyFont="1" applyAlignment="1"/>
    <xf numFmtId="0" fontId="17" fillId="0" borderId="0" xfId="0" applyFont="1" applyAlignment="1">
      <alignment horizontal="left"/>
    </xf>
    <xf numFmtId="0" fontId="18" fillId="0" borderId="0" xfId="0" applyFont="1"/>
    <xf numFmtId="0" fontId="21" fillId="4" borderId="9" xfId="0" applyFont="1" applyFill="1" applyBorder="1" applyAlignment="1">
      <alignment horizontal="left" vertical="center"/>
    </xf>
    <xf numFmtId="0" fontId="18" fillId="4" borderId="10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/>
    </xf>
    <xf numFmtId="164" fontId="22" fillId="0" borderId="0" xfId="0" applyNumberFormat="1" applyFont="1" applyFill="1" applyBorder="1" applyAlignment="1">
      <alignment horizontal="center"/>
    </xf>
    <xf numFmtId="3" fontId="22" fillId="0" borderId="14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164" fontId="22" fillId="0" borderId="7" xfId="0" applyNumberFormat="1" applyFont="1" applyFill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15" xfId="0" applyFont="1" applyBorder="1" applyAlignment="1">
      <alignment horizontal="center" vertical="top"/>
    </xf>
    <xf numFmtId="0" fontId="22" fillId="0" borderId="15" xfId="0" applyFont="1" applyFill="1" applyBorder="1" applyAlignment="1">
      <alignment horizontal="center"/>
    </xf>
    <xf numFmtId="3" fontId="22" fillId="0" borderId="15" xfId="0" applyNumberFormat="1" applyFont="1" applyFill="1" applyBorder="1" applyAlignment="1">
      <alignment horizontal="center" vertical="top"/>
    </xf>
    <xf numFmtId="0" fontId="22" fillId="0" borderId="8" xfId="0" applyFont="1" applyFill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22" fillId="0" borderId="14" xfId="0" applyFont="1" applyFill="1" applyBorder="1" applyAlignment="1">
      <alignment horizontal="center"/>
    </xf>
    <xf numFmtId="0" fontId="22" fillId="0" borderId="15" xfId="0" applyFont="1" applyFill="1" applyBorder="1" applyAlignment="1">
      <alignment horizontal="center" vertical="top"/>
    </xf>
    <xf numFmtId="3" fontId="22" fillId="0" borderId="8" xfId="0" applyNumberFormat="1" applyFont="1" applyFill="1" applyBorder="1" applyAlignment="1">
      <alignment horizontal="left" vertical="center"/>
    </xf>
    <xf numFmtId="0" fontId="22" fillId="0" borderId="7" xfId="0" applyFont="1" applyBorder="1" applyAlignment="1">
      <alignment horizontal="center"/>
    </xf>
    <xf numFmtId="17" fontId="22" fillId="0" borderId="7" xfId="0" quotePrefix="1" applyNumberFormat="1" applyFont="1" applyBorder="1" applyAlignment="1">
      <alignment horizontal="center"/>
    </xf>
    <xf numFmtId="165" fontId="22" fillId="0" borderId="0" xfId="3" applyNumberFormat="1" applyFont="1" applyFill="1" applyBorder="1" applyAlignment="1">
      <alignment horizontal="center"/>
    </xf>
    <xf numFmtId="165" fontId="22" fillId="0" borderId="7" xfId="3" applyNumberFormat="1" applyFont="1" applyFill="1" applyBorder="1" applyAlignment="1">
      <alignment horizontal="center"/>
    </xf>
    <xf numFmtId="17" fontId="22" fillId="0" borderId="7" xfId="0" applyNumberFormat="1" applyFont="1" applyBorder="1" applyAlignment="1">
      <alignment horizontal="center"/>
    </xf>
    <xf numFmtId="166" fontId="22" fillId="0" borderId="15" xfId="0" applyNumberFormat="1" applyFont="1" applyFill="1" applyBorder="1" applyAlignment="1">
      <alignment horizontal="center" vertical="top"/>
    </xf>
    <xf numFmtId="3" fontId="22" fillId="0" borderId="14" xfId="0" quotePrefix="1" applyNumberFormat="1" applyFont="1" applyFill="1" applyBorder="1" applyAlignment="1">
      <alignment horizontal="center"/>
    </xf>
    <xf numFmtId="0" fontId="22" fillId="0" borderId="16" xfId="0" applyFont="1" applyFill="1" applyBorder="1" applyAlignment="1">
      <alignment horizontal="center" wrapText="1"/>
    </xf>
    <xf numFmtId="17" fontId="22" fillId="0" borderId="6" xfId="0" quotePrefix="1" applyNumberFormat="1" applyFont="1" applyBorder="1" applyAlignment="1">
      <alignment horizontal="center"/>
    </xf>
    <xf numFmtId="3" fontId="22" fillId="0" borderId="8" xfId="0" applyNumberFormat="1" applyFont="1" applyFill="1" applyBorder="1" applyAlignment="1">
      <alignment horizontal="center"/>
    </xf>
    <xf numFmtId="3" fontId="22" fillId="0" borderId="15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164" fontId="22" fillId="0" borderId="8" xfId="0" applyNumberFormat="1" applyFont="1" applyFill="1" applyBorder="1" applyAlignment="1">
      <alignment horizontal="center"/>
    </xf>
    <xf numFmtId="0" fontId="22" fillId="0" borderId="14" xfId="0" applyFont="1" applyBorder="1" applyAlignment="1">
      <alignment horizontal="center" wrapText="1"/>
    </xf>
    <xf numFmtId="2" fontId="22" fillId="0" borderId="0" xfId="0" applyNumberFormat="1" applyFont="1" applyFill="1" applyBorder="1" applyAlignment="1">
      <alignment horizontal="center"/>
    </xf>
    <xf numFmtId="2" fontId="22" fillId="0" borderId="7" xfId="0" applyNumberFormat="1" applyFont="1" applyFill="1" applyBorder="1" applyAlignment="1">
      <alignment horizontal="center"/>
    </xf>
    <xf numFmtId="167" fontId="22" fillId="0" borderId="0" xfId="0" applyNumberFormat="1" applyFont="1" applyFill="1" applyBorder="1" applyAlignment="1">
      <alignment horizontal="center"/>
    </xf>
    <xf numFmtId="167" fontId="22" fillId="0" borderId="7" xfId="0" applyNumberFormat="1" applyFont="1" applyFill="1" applyBorder="1" applyAlignment="1">
      <alignment horizontal="center"/>
    </xf>
    <xf numFmtId="0" fontId="22" fillId="0" borderId="15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4" borderId="10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0" borderId="1" xfId="0" quotePrefix="1" applyFont="1" applyBorder="1" applyAlignment="1">
      <alignment horizontal="center" vertical="center"/>
    </xf>
    <xf numFmtId="165" fontId="22" fillId="0" borderId="6" xfId="3" applyNumberFormat="1" applyFont="1" applyFill="1" applyBorder="1" applyAlignment="1">
      <alignment horizontal="center"/>
    </xf>
    <xf numFmtId="0" fontId="22" fillId="0" borderId="3" xfId="0" quotePrefix="1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vertical="top" wrapText="1"/>
    </xf>
    <xf numFmtId="0" fontId="22" fillId="0" borderId="17" xfId="0" applyFont="1" applyBorder="1" applyAlignment="1">
      <alignment horizontal="center" vertical="top" wrapText="1"/>
    </xf>
    <xf numFmtId="0" fontId="22" fillId="0" borderId="18" xfId="0" applyFont="1" applyBorder="1" applyAlignment="1">
      <alignment horizontal="center" vertical="top" wrapText="1"/>
    </xf>
    <xf numFmtId="0" fontId="22" fillId="0" borderId="18" xfId="0" applyFont="1" applyFill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2" fillId="0" borderId="19" xfId="0" applyFont="1" applyBorder="1" applyAlignment="1">
      <alignment horizontal="center" vertical="top"/>
    </xf>
    <xf numFmtId="0" fontId="22" fillId="0" borderId="16" xfId="0" applyFont="1" applyBorder="1" applyAlignment="1">
      <alignment horizontal="center"/>
    </xf>
    <xf numFmtId="9" fontId="22" fillId="0" borderId="0" xfId="3" applyFont="1" applyFill="1" applyBorder="1" applyAlignment="1">
      <alignment horizontal="center"/>
    </xf>
    <xf numFmtId="0" fontId="22" fillId="4" borderId="15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wrapText="1"/>
    </xf>
    <xf numFmtId="0" fontId="22" fillId="0" borderId="1" xfId="0" applyFont="1" applyBorder="1" applyAlignment="1">
      <alignment horizontal="center"/>
    </xf>
    <xf numFmtId="0" fontId="21" fillId="4" borderId="9" xfId="0" applyFont="1" applyFill="1" applyBorder="1" applyAlignment="1">
      <alignment horizontal="center" vertical="center"/>
    </xf>
    <xf numFmtId="0" fontId="21" fillId="4" borderId="12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/>
    </xf>
    <xf numFmtId="0" fontId="0" fillId="0" borderId="13" xfId="0" applyBorder="1"/>
    <xf numFmtId="3" fontId="22" fillId="0" borderId="0" xfId="0" applyNumberFormat="1" applyFont="1" applyFill="1" applyBorder="1" applyAlignment="1">
      <alignment horizontal="center" vertical="top"/>
    </xf>
    <xf numFmtId="46" fontId="22" fillId="0" borderId="1" xfId="0" applyNumberFormat="1" applyFont="1" applyBorder="1" applyAlignment="1">
      <alignment horizontal="center"/>
    </xf>
    <xf numFmtId="3" fontId="22" fillId="0" borderId="20" xfId="0" applyNumberFormat="1" applyFont="1" applyFill="1" applyBorder="1" applyAlignment="1">
      <alignment horizontal="center" vertical="top"/>
    </xf>
    <xf numFmtId="0" fontId="0" fillId="0" borderId="20" xfId="0" applyBorder="1"/>
    <xf numFmtId="0" fontId="18" fillId="4" borderId="21" xfId="0" applyFont="1" applyFill="1" applyBorder="1" applyAlignment="1">
      <alignment horizontal="center" vertical="center"/>
    </xf>
    <xf numFmtId="0" fontId="22" fillId="0" borderId="2" xfId="0" quotePrefix="1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top"/>
    </xf>
    <xf numFmtId="3" fontId="22" fillId="0" borderId="0" xfId="0" applyNumberFormat="1" applyFont="1" applyFill="1" applyBorder="1" applyAlignment="1">
      <alignment horizontal="center"/>
    </xf>
    <xf numFmtId="3" fontId="26" fillId="0" borderId="6" xfId="0" applyNumberFormat="1" applyFont="1" applyBorder="1" applyAlignment="1">
      <alignment horizontal="center" vertical="center" wrapText="1"/>
    </xf>
    <xf numFmtId="165" fontId="26" fillId="0" borderId="1" xfId="3" applyNumberFormat="1" applyFont="1" applyBorder="1" applyAlignment="1">
      <alignment horizontal="center" vertical="center" wrapText="1"/>
    </xf>
    <xf numFmtId="3" fontId="27" fillId="0" borderId="2" xfId="0" applyNumberFormat="1" applyFont="1" applyBorder="1" applyAlignment="1">
      <alignment horizontal="center" vertical="center" wrapText="1"/>
    </xf>
    <xf numFmtId="165" fontId="27" fillId="0" borderId="2" xfId="3" applyNumberFormat="1" applyFont="1" applyBorder="1" applyAlignment="1">
      <alignment horizontal="center" vertical="center" wrapText="1"/>
    </xf>
    <xf numFmtId="3" fontId="27" fillId="0" borderId="13" xfId="0" applyNumberFormat="1" applyFont="1" applyFill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3" fontId="27" fillId="0" borderId="3" xfId="0" applyNumberFormat="1" applyFont="1" applyBorder="1" applyAlignment="1">
      <alignment horizontal="center" vertical="center" wrapText="1"/>
    </xf>
    <xf numFmtId="165" fontId="27" fillId="0" borderId="3" xfId="3" applyNumberFormat="1" applyFont="1" applyBorder="1" applyAlignment="1">
      <alignment horizontal="center" vertical="center" wrapText="1"/>
    </xf>
    <xf numFmtId="165" fontId="27" fillId="0" borderId="4" xfId="3" applyNumberFormat="1" applyFont="1" applyBorder="1" applyAlignment="1">
      <alignment horizontal="center"/>
    </xf>
    <xf numFmtId="3" fontId="27" fillId="0" borderId="1" xfId="0" applyNumberFormat="1" applyFont="1" applyBorder="1" applyAlignment="1">
      <alignment horizontal="center" vertical="center" wrapText="1"/>
    </xf>
    <xf numFmtId="165" fontId="27" fillId="0" borderId="1" xfId="3" applyNumberFormat="1" applyFont="1" applyBorder="1" applyAlignment="1">
      <alignment horizontal="center"/>
    </xf>
    <xf numFmtId="165" fontId="27" fillId="0" borderId="2" xfId="3" applyNumberFormat="1" applyFont="1" applyBorder="1" applyAlignment="1">
      <alignment horizontal="center"/>
    </xf>
    <xf numFmtId="3" fontId="27" fillId="0" borderId="1" xfId="0" applyNumberFormat="1" applyFont="1" applyBorder="1" applyAlignment="1">
      <alignment horizontal="center"/>
    </xf>
    <xf numFmtId="3" fontId="27" fillId="0" borderId="2" xfId="0" applyNumberFormat="1" applyFont="1" applyBorder="1" applyAlignment="1">
      <alignment horizontal="center"/>
    </xf>
    <xf numFmtId="165" fontId="27" fillId="0" borderId="3" xfId="3" applyNumberFormat="1" applyFont="1" applyBorder="1" applyAlignment="1">
      <alignment horizontal="center"/>
    </xf>
    <xf numFmtId="0" fontId="27" fillId="0" borderId="1" xfId="0" applyFont="1" applyFill="1" applyBorder="1" applyAlignment="1">
      <alignment horizontal="center"/>
    </xf>
    <xf numFmtId="0" fontId="27" fillId="0" borderId="2" xfId="0" applyFont="1" applyFill="1" applyBorder="1" applyAlignment="1">
      <alignment horizontal="center"/>
    </xf>
    <xf numFmtId="0" fontId="27" fillId="0" borderId="2" xfId="0" applyFont="1" applyBorder="1" applyAlignment="1">
      <alignment horizontal="center"/>
    </xf>
    <xf numFmtId="3" fontId="27" fillId="0" borderId="3" xfId="0" applyNumberFormat="1" applyFont="1" applyBorder="1" applyAlignment="1">
      <alignment horizontal="center"/>
    </xf>
    <xf numFmtId="3" fontId="27" fillId="0" borderId="1" xfId="2" applyNumberFormat="1" applyFont="1" applyBorder="1" applyAlignment="1">
      <alignment horizontal="center"/>
    </xf>
    <xf numFmtId="3" fontId="27" fillId="0" borderId="2" xfId="2" applyNumberFormat="1" applyFont="1" applyBorder="1" applyAlignment="1">
      <alignment horizontal="center"/>
    </xf>
    <xf numFmtId="3" fontId="27" fillId="0" borderId="3" xfId="2" applyNumberFormat="1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0" fontId="28" fillId="0" borderId="4" xfId="0" applyFont="1" applyBorder="1" applyAlignment="1">
      <alignment wrapText="1"/>
    </xf>
    <xf numFmtId="0" fontId="28" fillId="0" borderId="4" xfId="0" applyFont="1" applyBorder="1" applyAlignment="1">
      <alignment horizontal="center" wrapText="1"/>
    </xf>
    <xf numFmtId="0" fontId="28" fillId="0" borderId="4" xfId="0" applyFont="1" applyBorder="1" applyAlignment="1">
      <alignment horizontal="center"/>
    </xf>
    <xf numFmtId="164" fontId="28" fillId="0" borderId="4" xfId="0" applyNumberFormat="1" applyFont="1" applyBorder="1" applyAlignment="1">
      <alignment horizontal="center"/>
    </xf>
    <xf numFmtId="3" fontId="28" fillId="0" borderId="4" xfId="0" applyNumberFormat="1" applyFont="1" applyBorder="1" applyAlignment="1">
      <alignment horizontal="center"/>
    </xf>
    <xf numFmtId="0" fontId="4" fillId="0" borderId="9" xfId="2" applyFont="1" applyFill="1" applyBorder="1"/>
    <xf numFmtId="0" fontId="6" fillId="0" borderId="5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3" fontId="28" fillId="0" borderId="4" xfId="0" applyNumberFormat="1" applyFont="1" applyBorder="1" applyAlignment="1">
      <alignment horizontal="center" vertical="center" wrapText="1"/>
    </xf>
    <xf numFmtId="0" fontId="7" fillId="0" borderId="0" xfId="2" applyFont="1" applyAlignment="1">
      <alignment horizontal="centerContinuous"/>
    </xf>
    <xf numFmtId="0" fontId="27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2" fillId="0" borderId="10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2" fillId="0" borderId="10" xfId="2" applyFont="1" applyFill="1" applyBorder="1" applyAlignment="1">
      <alignment vertical="center"/>
    </xf>
    <xf numFmtId="14" fontId="6" fillId="0" borderId="10" xfId="2" applyNumberFormat="1" applyFont="1" applyFill="1" applyBorder="1" applyAlignment="1">
      <alignment vertical="center"/>
    </xf>
    <xf numFmtId="0" fontId="6" fillId="0" borderId="5" xfId="2" applyFont="1" applyFill="1" applyBorder="1" applyAlignment="1">
      <alignment vertical="center"/>
    </xf>
    <xf numFmtId="0" fontId="2" fillId="0" borderId="0" xfId="2" applyFont="1" applyAlignment="1">
      <alignment vertical="center"/>
    </xf>
    <xf numFmtId="0" fontId="2" fillId="0" borderId="10" xfId="2" applyFont="1" applyBorder="1" applyAlignment="1">
      <alignment horizontal="right" vertical="center"/>
    </xf>
    <xf numFmtId="0" fontId="6" fillId="0" borderId="10" xfId="2" applyFont="1" applyBorder="1" applyAlignment="1">
      <alignment horizontal="left" vertical="center"/>
    </xf>
    <xf numFmtId="0" fontId="6" fillId="0" borderId="5" xfId="2" applyFont="1" applyBorder="1" applyAlignment="1">
      <alignment horizontal="left" vertical="center"/>
    </xf>
    <xf numFmtId="0" fontId="28" fillId="0" borderId="4" xfId="2" applyFont="1" applyBorder="1"/>
    <xf numFmtId="0" fontId="28" fillId="0" borderId="4" xfId="2" applyFont="1" applyBorder="1" applyAlignment="1">
      <alignment horizontal="center" vertical="center"/>
    </xf>
    <xf numFmtId="0" fontId="28" fillId="0" borderId="4" xfId="2" applyFont="1" applyBorder="1" applyAlignment="1">
      <alignment horizontal="center"/>
    </xf>
    <xf numFmtId="0" fontId="28" fillId="0" borderId="4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 wrapText="1"/>
    </xf>
    <xf numFmtId="0" fontId="28" fillId="0" borderId="4" xfId="2" applyFont="1" applyBorder="1" applyAlignment="1">
      <alignment horizontal="center" vertical="center" wrapText="1"/>
    </xf>
    <xf numFmtId="0" fontId="2" fillId="0" borderId="10" xfId="2" applyFont="1" applyBorder="1"/>
    <xf numFmtId="0" fontId="2" fillId="0" borderId="5" xfId="2" applyFont="1" applyBorder="1"/>
    <xf numFmtId="0" fontId="2" fillId="0" borderId="0" xfId="2" applyFont="1"/>
    <xf numFmtId="0" fontId="6" fillId="0" borderId="13" xfId="2" applyFont="1" applyFill="1" applyBorder="1" applyAlignment="1">
      <alignment vertical="center"/>
    </xf>
    <xf numFmtId="0" fontId="2" fillId="0" borderId="13" xfId="2" applyFont="1" applyBorder="1" applyAlignment="1">
      <alignment vertical="center"/>
    </xf>
    <xf numFmtId="0" fontId="6" fillId="0" borderId="13" xfId="2" applyFont="1" applyBorder="1" applyAlignment="1">
      <alignment horizontal="left" vertical="center"/>
    </xf>
    <xf numFmtId="0" fontId="29" fillId="0" borderId="4" xfId="2" applyFont="1" applyBorder="1"/>
    <xf numFmtId="164" fontId="28" fillId="0" borderId="4" xfId="2" applyNumberFormat="1" applyFont="1" applyBorder="1" applyAlignment="1">
      <alignment horizontal="center"/>
    </xf>
    <xf numFmtId="0" fontId="17" fillId="0" borderId="5" xfId="2" applyFont="1" applyFill="1" applyBorder="1" applyAlignment="1">
      <alignment horizontal="left" vertical="center" wrapText="1"/>
    </xf>
    <xf numFmtId="0" fontId="20" fillId="0" borderId="4" xfId="2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6" fontId="22" fillId="0" borderId="0" xfId="0" applyNumberFormat="1" applyFont="1" applyFill="1" applyBorder="1" applyAlignment="1">
      <alignment horizontal="center" vertical="top"/>
    </xf>
    <xf numFmtId="4" fontId="22" fillId="0" borderId="7" xfId="0" applyNumberFormat="1" applyFont="1" applyBorder="1" applyAlignment="1">
      <alignment horizontal="center"/>
    </xf>
    <xf numFmtId="16" fontId="22" fillId="0" borderId="7" xfId="0" applyNumberFormat="1" applyFont="1" applyBorder="1" applyAlignment="1">
      <alignment horizontal="center"/>
    </xf>
    <xf numFmtId="164" fontId="22" fillId="0" borderId="7" xfId="3" applyNumberFormat="1" applyFont="1" applyFill="1" applyBorder="1" applyAlignment="1">
      <alignment horizontal="center"/>
    </xf>
    <xf numFmtId="10" fontId="22" fillId="0" borderId="7" xfId="3" applyNumberFormat="1" applyFont="1" applyFill="1" applyBorder="1" applyAlignment="1">
      <alignment horizontal="center"/>
    </xf>
    <xf numFmtId="164" fontId="22" fillId="0" borderId="6" xfId="3" applyNumberFormat="1" applyFont="1" applyFill="1" applyBorder="1" applyAlignment="1">
      <alignment horizontal="center"/>
    </xf>
    <xf numFmtId="0" fontId="28" fillId="0" borderId="4" xfId="2" applyFont="1" applyBorder="1" applyAlignment="1">
      <alignment wrapText="1"/>
    </xf>
    <xf numFmtId="0" fontId="9" fillId="0" borderId="8" xfId="2" applyBorder="1" applyAlignment="1">
      <alignment horizontal="center"/>
    </xf>
    <xf numFmtId="0" fontId="18" fillId="0" borderId="8" xfId="2" applyFont="1" applyBorder="1" applyAlignment="1">
      <alignment horizontal="center" wrapText="1"/>
    </xf>
    <xf numFmtId="0" fontId="18" fillId="0" borderId="8" xfId="2" applyFont="1" applyBorder="1" applyAlignment="1">
      <alignment horizontal="center"/>
    </xf>
    <xf numFmtId="0" fontId="2" fillId="0" borderId="8" xfId="2" applyFont="1" applyBorder="1" applyAlignment="1">
      <alignment horizontal="center"/>
    </xf>
    <xf numFmtId="0" fontId="9" fillId="0" borderId="0" xfId="2" applyAlignment="1">
      <alignment horizontal="center"/>
    </xf>
    <xf numFmtId="0" fontId="2" fillId="0" borderId="8" xfId="2" applyFont="1" applyBorder="1" applyAlignment="1">
      <alignment horizontal="center" wrapText="1"/>
    </xf>
    <xf numFmtId="0" fontId="18" fillId="0" borderId="12" xfId="2" applyFont="1" applyBorder="1"/>
    <xf numFmtId="0" fontId="18" fillId="0" borderId="8" xfId="2" applyFont="1" applyBorder="1"/>
    <xf numFmtId="0" fontId="5" fillId="0" borderId="0" xfId="2" applyFont="1" applyFill="1" applyBorder="1" applyAlignment="1">
      <alignment horizontal="center" vertical="center" wrapText="1"/>
    </xf>
    <xf numFmtId="3" fontId="28" fillId="0" borderId="0" xfId="0" applyNumberFormat="1" applyFont="1" applyBorder="1" applyAlignment="1">
      <alignment horizontal="center" vertical="center" wrapText="1"/>
    </xf>
    <xf numFmtId="0" fontId="2" fillId="0" borderId="0" xfId="0" applyFont="1"/>
    <xf numFmtId="0" fontId="9" fillId="0" borderId="3" xfId="2" applyBorder="1" applyAlignment="1">
      <alignment horizontal="center"/>
    </xf>
    <xf numFmtId="38" fontId="0" fillId="0" borderId="0" xfId="0" applyNumberFormat="1"/>
    <xf numFmtId="0" fontId="9" fillId="0" borderId="4" xfId="2" applyBorder="1" applyAlignment="1">
      <alignment horizontal="center"/>
    </xf>
    <xf numFmtId="0" fontId="9" fillId="0" borderId="3" xfId="2" applyFont="1" applyBorder="1" applyAlignment="1">
      <alignment horizontal="center"/>
    </xf>
    <xf numFmtId="3" fontId="1" fillId="0" borderId="0" xfId="0" applyNumberFormat="1" applyFont="1" applyAlignment="1">
      <alignment horizontal="center" vertical="center" wrapText="1"/>
    </xf>
    <xf numFmtId="3" fontId="0" fillId="0" borderId="0" xfId="0" applyNumberFormat="1"/>
    <xf numFmtId="164" fontId="28" fillId="0" borderId="4" xfId="2" applyNumberFormat="1" applyFont="1" applyBorder="1" applyAlignment="1">
      <alignment horizontal="center" vertical="center"/>
    </xf>
    <xf numFmtId="0" fontId="8" fillId="0" borderId="11" xfId="2" applyFont="1" applyFill="1" applyBorder="1" applyAlignment="1">
      <alignment vertical="center"/>
    </xf>
    <xf numFmtId="38" fontId="27" fillId="0" borderId="1" xfId="1" applyNumberFormat="1" applyFont="1" applyBorder="1" applyAlignment="1">
      <alignment horizontal="center"/>
    </xf>
    <xf numFmtId="38" fontId="27" fillId="6" borderId="2" xfId="1" applyNumberFormat="1" applyFont="1" applyFill="1" applyBorder="1" applyAlignment="1">
      <alignment horizontal="center"/>
    </xf>
    <xf numFmtId="0" fontId="27" fillId="6" borderId="2" xfId="0" applyFont="1" applyFill="1" applyBorder="1" applyAlignment="1">
      <alignment horizontal="center"/>
    </xf>
    <xf numFmtId="0" fontId="27" fillId="6" borderId="2" xfId="0" applyFont="1" applyFill="1" applyBorder="1" applyAlignment="1">
      <alignment horizontal="right"/>
    </xf>
    <xf numFmtId="38" fontId="27" fillId="0" borderId="2" xfId="1" applyNumberFormat="1" applyFont="1" applyFill="1" applyBorder="1" applyAlignment="1">
      <alignment horizontal="center"/>
    </xf>
    <xf numFmtId="38" fontId="27" fillId="0" borderId="3" xfId="1" applyNumberFormat="1" applyFont="1" applyBorder="1" applyAlignment="1">
      <alignment horizontal="center"/>
    </xf>
    <xf numFmtId="38" fontId="27" fillId="6" borderId="3" xfId="1" applyNumberFormat="1" applyFont="1" applyFill="1" applyBorder="1" applyAlignment="1">
      <alignment horizontal="center"/>
    </xf>
    <xf numFmtId="38" fontId="27" fillId="0" borderId="6" xfId="1" applyNumberFormat="1" applyFont="1" applyFill="1" applyBorder="1" applyAlignment="1">
      <alignment horizontal="center"/>
    </xf>
    <xf numFmtId="0" fontId="27" fillId="2" borderId="2" xfId="2" applyFont="1" applyFill="1" applyBorder="1" applyAlignment="1">
      <alignment horizontal="center"/>
    </xf>
    <xf numFmtId="0" fontId="27" fillId="0" borderId="2" xfId="2" applyFont="1" applyBorder="1" applyAlignment="1">
      <alignment horizontal="center"/>
    </xf>
    <xf numFmtId="0" fontId="27" fillId="5" borderId="2" xfId="2" applyFont="1" applyFill="1" applyBorder="1" applyAlignment="1">
      <alignment horizontal="center"/>
    </xf>
    <xf numFmtId="0" fontId="27" fillId="5" borderId="2" xfId="2" applyFont="1" applyFill="1" applyBorder="1" applyAlignment="1">
      <alignment horizontal="right"/>
    </xf>
    <xf numFmtId="0" fontId="27" fillId="5" borderId="3" xfId="2" applyFont="1" applyFill="1" applyBorder="1" applyAlignment="1">
      <alignment horizontal="center"/>
    </xf>
    <xf numFmtId="0" fontId="27" fillId="0" borderId="3" xfId="2" applyFont="1" applyBorder="1" applyAlignment="1">
      <alignment horizontal="center"/>
    </xf>
    <xf numFmtId="0" fontId="27" fillId="0" borderId="3" xfId="2" applyFont="1" applyBorder="1"/>
    <xf numFmtId="164" fontId="26" fillId="0" borderId="5" xfId="2" applyNumberFormat="1" applyFont="1" applyFill="1" applyBorder="1" applyAlignment="1">
      <alignment horizontal="center"/>
    </xf>
    <xf numFmtId="0" fontId="27" fillId="0" borderId="0" xfId="2" applyFont="1" applyBorder="1" applyAlignment="1">
      <alignment horizontal="center"/>
    </xf>
    <xf numFmtId="0" fontId="26" fillId="0" borderId="5" xfId="2" applyFont="1" applyFill="1" applyBorder="1" applyAlignment="1">
      <alignment horizontal="center"/>
    </xf>
    <xf numFmtId="0" fontId="30" fillId="0" borderId="0" xfId="0" applyFont="1"/>
    <xf numFmtId="0" fontId="22" fillId="0" borderId="0" xfId="0" applyFont="1" applyFill="1" applyBorder="1" applyAlignment="1">
      <alignment horizontal="center" vertical="top"/>
    </xf>
    <xf numFmtId="0" fontId="9" fillId="0" borderId="5" xfId="2" applyFill="1" applyBorder="1"/>
    <xf numFmtId="0" fontId="18" fillId="0" borderId="9" xfId="0" applyFont="1" applyFill="1" applyBorder="1" applyAlignment="1">
      <alignment vertical="center"/>
    </xf>
    <xf numFmtId="0" fontId="18" fillId="0" borderId="9" xfId="0" applyFont="1" applyFill="1" applyBorder="1"/>
    <xf numFmtId="0" fontId="9" fillId="0" borderId="9" xfId="2" applyBorder="1"/>
    <xf numFmtId="0" fontId="2" fillId="0" borderId="12" xfId="2" applyFont="1" applyBorder="1" applyAlignment="1">
      <alignment horizontal="center"/>
    </xf>
    <xf numFmtId="0" fontId="17" fillId="0" borderId="4" xfId="0" applyFont="1" applyBorder="1" applyAlignment="1">
      <alignment horizontal="center" wrapText="1"/>
    </xf>
    <xf numFmtId="0" fontId="28" fillId="0" borderId="4" xfId="0" applyFont="1" applyBorder="1" applyAlignment="1">
      <alignment horizontal="center" vertical="center" wrapText="1"/>
    </xf>
    <xf numFmtId="0" fontId="7" fillId="0" borderId="18" xfId="2" applyFont="1" applyFill="1" applyBorder="1" applyAlignment="1">
      <alignment vertical="center"/>
    </xf>
    <xf numFmtId="0" fontId="28" fillId="0" borderId="0" xfId="0" applyFont="1" applyAlignment="1">
      <alignment wrapText="1"/>
    </xf>
    <xf numFmtId="0" fontId="2" fillId="0" borderId="4" xfId="2" applyFont="1" applyBorder="1" applyAlignment="1">
      <alignment horizontal="center" wrapText="1"/>
    </xf>
    <xf numFmtId="0" fontId="2" fillId="0" borderId="0" xfId="2" applyFont="1" applyBorder="1" applyAlignment="1">
      <alignment horizontal="left"/>
    </xf>
    <xf numFmtId="0" fontId="2" fillId="0" borderId="18" xfId="2" applyFont="1" applyBorder="1" applyAlignment="1">
      <alignment horizontal="left"/>
    </xf>
    <xf numFmtId="0" fontId="18" fillId="0" borderId="9" xfId="0" applyFont="1" applyBorder="1" applyAlignment="1">
      <alignment wrapText="1"/>
    </xf>
    <xf numFmtId="0" fontId="2" fillId="0" borderId="5" xfId="0" applyFont="1" applyBorder="1" applyAlignment="1"/>
    <xf numFmtId="0" fontId="18" fillId="0" borderId="4" xfId="0" applyFont="1" applyBorder="1" applyAlignment="1">
      <alignment horizontal="center" vertical="center" wrapText="1"/>
    </xf>
    <xf numFmtId="0" fontId="22" fillId="0" borderId="1" xfId="0" quotePrefix="1" applyFont="1" applyBorder="1" applyAlignment="1">
      <alignment horizontal="center" vertical="center"/>
    </xf>
    <xf numFmtId="0" fontId="22" fillId="0" borderId="3" xfId="0" quotePrefix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0" fontId="22" fillId="0" borderId="18" xfId="0" applyFont="1" applyBorder="1" applyAlignment="1">
      <alignment horizontal="center" wrapText="1"/>
    </xf>
    <xf numFmtId="0" fontId="22" fillId="0" borderId="15" xfId="0" applyFont="1" applyBorder="1" applyAlignment="1">
      <alignment horizontal="center" wrapText="1"/>
    </xf>
    <xf numFmtId="0" fontId="19" fillId="4" borderId="22" xfId="0" applyFont="1" applyFill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4" borderId="26" xfId="0" applyFont="1" applyFill="1" applyBorder="1" applyAlignment="1">
      <alignment horizontal="center" vertical="center" wrapText="1"/>
    </xf>
    <xf numFmtId="0" fontId="19" fillId="4" borderId="23" xfId="0" applyFont="1" applyFill="1" applyBorder="1" applyAlignment="1">
      <alignment horizontal="center" vertical="center" wrapText="1"/>
    </xf>
    <xf numFmtId="0" fontId="19" fillId="4" borderId="27" xfId="0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 wrapText="1"/>
    </xf>
    <xf numFmtId="17" fontId="22" fillId="0" borderId="1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0" fillId="4" borderId="28" xfId="0" applyFont="1" applyFill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24" fillId="7" borderId="9" xfId="0" applyFont="1" applyFill="1" applyBorder="1" applyAlignment="1">
      <alignment horizontal="center" vertical="center"/>
    </xf>
    <xf numFmtId="0" fontId="24" fillId="7" borderId="5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center" vertical="center" wrapText="1"/>
    </xf>
    <xf numFmtId="0" fontId="19" fillId="4" borderId="31" xfId="0" applyFont="1" applyFill="1" applyBorder="1" applyAlignment="1">
      <alignment horizontal="center" vertical="center" wrapText="1"/>
    </xf>
    <xf numFmtId="17" fontId="22" fillId="0" borderId="3" xfId="0" applyNumberFormat="1" applyFont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 2" xfId="2"/>
    <cellStyle name="Porcentaje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55"/>
  <sheetViews>
    <sheetView showGridLines="0" zoomScale="120" zoomScaleNormal="120" workbookViewId="0">
      <selection activeCell="B54" sqref="B54"/>
    </sheetView>
  </sheetViews>
  <sheetFormatPr baseColWidth="10" defaultRowHeight="12.75" x14ac:dyDescent="0.2"/>
  <cols>
    <col min="1" max="1" width="48.7109375" customWidth="1"/>
    <col min="2" max="3" width="13.7109375" customWidth="1"/>
    <col min="4" max="4" width="15" customWidth="1"/>
  </cols>
  <sheetData>
    <row r="1" spans="1:5" s="9" customFormat="1" ht="20.100000000000001" customHeight="1" x14ac:dyDescent="0.35">
      <c r="A1" s="10" t="s">
        <v>48</v>
      </c>
      <c r="B1" s="7"/>
      <c r="C1" s="7"/>
      <c r="D1" s="7"/>
      <c r="E1" s="8"/>
    </row>
    <row r="2" spans="1:5" ht="15" customHeight="1" x14ac:dyDescent="0.2">
      <c r="A2" s="6"/>
      <c r="B2" s="1"/>
      <c r="C2" s="1"/>
      <c r="D2" s="11" t="s">
        <v>270</v>
      </c>
      <c r="E2" s="2"/>
    </row>
    <row r="3" spans="1:5" ht="18" customHeight="1" x14ac:dyDescent="0.2">
      <c r="A3" s="12" t="s">
        <v>28</v>
      </c>
      <c r="B3" s="1"/>
      <c r="C3" s="1"/>
      <c r="D3" s="1"/>
      <c r="E3" s="2"/>
    </row>
    <row r="4" spans="1:5" ht="21" customHeight="1" x14ac:dyDescent="0.2">
      <c r="A4" s="12" t="s">
        <v>29</v>
      </c>
      <c r="B4" s="1"/>
      <c r="C4" s="1"/>
      <c r="D4" s="1"/>
      <c r="E4" s="2"/>
    </row>
    <row r="5" spans="1:5" ht="21.75" customHeight="1" x14ac:dyDescent="0.2">
      <c r="A5" s="202" t="s">
        <v>221</v>
      </c>
      <c r="B5" s="13"/>
      <c r="C5" s="203" t="s">
        <v>301</v>
      </c>
      <c r="D5" s="205"/>
      <c r="E5" s="234"/>
    </row>
    <row r="6" spans="1:5" ht="7.5" customHeight="1" x14ac:dyDescent="0.2">
      <c r="A6" s="14"/>
      <c r="B6" s="14"/>
      <c r="C6" s="14"/>
      <c r="D6" s="206"/>
      <c r="E6" s="235"/>
    </row>
    <row r="7" spans="1:5" ht="20.25" customHeight="1" x14ac:dyDescent="0.2">
      <c r="A7" s="15" t="s">
        <v>222</v>
      </c>
      <c r="B7" s="207"/>
      <c r="C7" s="208" t="s">
        <v>297</v>
      </c>
      <c r="D7" s="210"/>
      <c r="E7" s="236"/>
    </row>
    <row r="8" spans="1:5" ht="7.5" customHeight="1" x14ac:dyDescent="0.2">
      <c r="A8" s="16"/>
    </row>
    <row r="9" spans="1:5" s="3" customFormat="1" ht="24.75" customHeight="1" x14ac:dyDescent="0.35">
      <c r="A9" s="17"/>
      <c r="B9" s="4" t="s">
        <v>2</v>
      </c>
      <c r="C9" s="4" t="s">
        <v>3</v>
      </c>
      <c r="D9" s="4" t="s">
        <v>4</v>
      </c>
    </row>
    <row r="10" spans="1:5" s="3" customFormat="1" ht="17.100000000000001" customHeight="1" x14ac:dyDescent="0.2">
      <c r="A10" s="5" t="s">
        <v>5</v>
      </c>
      <c r="B10" s="167">
        <f>SUM(B11:B13)</f>
        <v>116885</v>
      </c>
      <c r="C10" s="167">
        <f>SUM(C11:C13)</f>
        <v>119484</v>
      </c>
      <c r="D10" s="168">
        <f>C10/B10</f>
        <v>1.0222355306497839</v>
      </c>
      <c r="E10" s="259"/>
    </row>
    <row r="11" spans="1:5" ht="17.100000000000001" customHeight="1" x14ac:dyDescent="0.2">
      <c r="A11" s="18" t="s">
        <v>6</v>
      </c>
      <c r="B11" s="169">
        <v>9960</v>
      </c>
      <c r="C11" s="169">
        <v>9930</v>
      </c>
      <c r="D11" s="170">
        <f t="shared" ref="D11:D14" si="0">C11/B11</f>
        <v>0.99698795180722888</v>
      </c>
      <c r="E11" s="260"/>
    </row>
    <row r="12" spans="1:5" ht="17.100000000000001" customHeight="1" x14ac:dyDescent="0.2">
      <c r="A12" s="18" t="s">
        <v>7</v>
      </c>
      <c r="B12" s="171">
        <v>22657</v>
      </c>
      <c r="C12" s="169">
        <v>22363</v>
      </c>
      <c r="D12" s="170">
        <f>C12/B12</f>
        <v>0.98702387783025114</v>
      </c>
    </row>
    <row r="13" spans="1:5" ht="17.100000000000001" customHeight="1" x14ac:dyDescent="0.2">
      <c r="A13" s="94" t="s">
        <v>8</v>
      </c>
      <c r="B13" s="172">
        <v>84268</v>
      </c>
      <c r="C13" s="173">
        <v>87191</v>
      </c>
      <c r="D13" s="174">
        <f t="shared" si="0"/>
        <v>1.0346869511558361</v>
      </c>
    </row>
    <row r="14" spans="1:5" ht="17.100000000000001" customHeight="1" x14ac:dyDescent="0.2">
      <c r="A14" s="25" t="s">
        <v>104</v>
      </c>
      <c r="B14" s="172">
        <v>21615</v>
      </c>
      <c r="C14" s="172">
        <v>18289</v>
      </c>
      <c r="D14" s="175">
        <f t="shared" si="0"/>
        <v>0.84612537589636827</v>
      </c>
    </row>
    <row r="15" spans="1:5" ht="17.100000000000001" customHeight="1" x14ac:dyDescent="0.2">
      <c r="A15" s="95" t="s">
        <v>98</v>
      </c>
      <c r="B15" s="179">
        <f>SUM(B11:B14)</f>
        <v>138500</v>
      </c>
      <c r="C15" s="179">
        <f>SUM(C11:C14)</f>
        <v>137773</v>
      </c>
      <c r="D15" s="170">
        <f>C15/B15</f>
        <v>0.99475090252707576</v>
      </c>
    </row>
    <row r="16" spans="1:5" ht="17.25" customHeight="1" x14ac:dyDescent="0.2">
      <c r="A16" s="19" t="s">
        <v>9</v>
      </c>
      <c r="B16" s="176">
        <v>11384</v>
      </c>
      <c r="C16" s="176">
        <v>10097</v>
      </c>
      <c r="D16" s="177">
        <f t="shared" ref="D16:D21" si="1">C16/B16</f>
        <v>0.88694659170765988</v>
      </c>
    </row>
    <row r="17" spans="1:5" ht="17.100000000000001" customHeight="1" x14ac:dyDescent="0.2">
      <c r="A17" s="25" t="s">
        <v>105</v>
      </c>
      <c r="B17" s="169">
        <v>7365</v>
      </c>
      <c r="C17" s="169">
        <v>6290</v>
      </c>
      <c r="D17" s="178">
        <f t="shared" si="1"/>
        <v>0.85403937542430419</v>
      </c>
    </row>
    <row r="18" spans="1:5" ht="17.100000000000001" customHeight="1" x14ac:dyDescent="0.2">
      <c r="A18" s="25" t="s">
        <v>106</v>
      </c>
      <c r="B18" s="169">
        <f>B16-B17</f>
        <v>4019</v>
      </c>
      <c r="C18" s="173">
        <v>3807</v>
      </c>
      <c r="D18" s="178">
        <f t="shared" si="1"/>
        <v>0.94725055984075646</v>
      </c>
    </row>
    <row r="19" spans="1:5" ht="17.100000000000001" customHeight="1" x14ac:dyDescent="0.2">
      <c r="A19" s="19" t="s">
        <v>10</v>
      </c>
      <c r="B19" s="263">
        <v>11361</v>
      </c>
      <c r="C19" s="263">
        <v>10092</v>
      </c>
      <c r="D19" s="177">
        <f t="shared" si="1"/>
        <v>0.88830208608397143</v>
      </c>
    </row>
    <row r="20" spans="1:5" ht="17.100000000000001" customHeight="1" x14ac:dyDescent="0.2">
      <c r="A20" s="20" t="s">
        <v>11</v>
      </c>
      <c r="B20" s="264">
        <v>11244</v>
      </c>
      <c r="C20" s="264">
        <v>9978</v>
      </c>
      <c r="D20" s="178">
        <f t="shared" si="1"/>
        <v>0.88740661686232658</v>
      </c>
    </row>
    <row r="21" spans="1:5" ht="17.100000000000001" customHeight="1" x14ac:dyDescent="0.2">
      <c r="A21" s="20" t="s">
        <v>12</v>
      </c>
      <c r="B21" s="265">
        <v>13</v>
      </c>
      <c r="C21" s="264">
        <v>7</v>
      </c>
      <c r="D21" s="178">
        <f t="shared" si="1"/>
        <v>0.53846153846153844</v>
      </c>
    </row>
    <row r="22" spans="1:5" ht="17.100000000000001" customHeight="1" x14ac:dyDescent="0.2">
      <c r="A22" s="25" t="s">
        <v>107</v>
      </c>
      <c r="B22" s="265"/>
      <c r="C22" s="264">
        <v>52</v>
      </c>
      <c r="D22" s="266"/>
    </row>
    <row r="23" spans="1:5" ht="17.100000000000001" customHeight="1" x14ac:dyDescent="0.2">
      <c r="A23" s="20" t="s">
        <v>13</v>
      </c>
      <c r="B23" s="265"/>
      <c r="C23" s="267">
        <v>55</v>
      </c>
      <c r="D23" s="266"/>
      <c r="E23" s="256"/>
    </row>
    <row r="24" spans="1:5" ht="17.100000000000001" customHeight="1" x14ac:dyDescent="0.2">
      <c r="A24" s="20" t="s">
        <v>14</v>
      </c>
      <c r="B24" s="265"/>
      <c r="C24" s="264">
        <v>303</v>
      </c>
      <c r="D24" s="266"/>
    </row>
    <row r="25" spans="1:5" ht="17.100000000000001" customHeight="1" x14ac:dyDescent="0.2">
      <c r="A25" s="21" t="s">
        <v>15</v>
      </c>
      <c r="B25" s="265"/>
      <c r="C25" s="264">
        <v>3</v>
      </c>
      <c r="D25" s="266"/>
    </row>
    <row r="26" spans="1:5" ht="17.100000000000001" customHeight="1" x14ac:dyDescent="0.2">
      <c r="A26" s="21" t="s">
        <v>30</v>
      </c>
      <c r="B26" s="265"/>
      <c r="C26" s="264">
        <v>211</v>
      </c>
      <c r="D26" s="266"/>
    </row>
    <row r="27" spans="1:5" ht="17.100000000000001" customHeight="1" x14ac:dyDescent="0.2">
      <c r="A27" s="21" t="s">
        <v>16</v>
      </c>
      <c r="B27" s="265"/>
      <c r="C27" s="264">
        <v>89</v>
      </c>
      <c r="D27" s="266"/>
    </row>
    <row r="28" spans="1:5" ht="17.100000000000001" customHeight="1" x14ac:dyDescent="0.2">
      <c r="A28" s="96" t="s">
        <v>99</v>
      </c>
      <c r="B28" s="268">
        <v>11361</v>
      </c>
      <c r="C28" s="269">
        <v>10092</v>
      </c>
      <c r="D28" s="181">
        <f t="shared" ref="D28" si="2">C28/B28</f>
        <v>0.88830208608397143</v>
      </c>
    </row>
    <row r="29" spans="1:5" ht="17.100000000000001" customHeight="1" x14ac:dyDescent="0.2">
      <c r="A29" s="19" t="s">
        <v>17</v>
      </c>
      <c r="B29" s="179">
        <v>7525</v>
      </c>
      <c r="C29" s="179">
        <v>7549</v>
      </c>
      <c r="D29" s="177">
        <f t="shared" ref="D29:D47" si="3">C29/B29</f>
        <v>1.003189368770764</v>
      </c>
    </row>
    <row r="30" spans="1:5" ht="17.100000000000001" customHeight="1" x14ac:dyDescent="0.2">
      <c r="A30" s="22" t="s">
        <v>18</v>
      </c>
      <c r="B30" s="180">
        <v>392</v>
      </c>
      <c r="C30" s="180">
        <v>421</v>
      </c>
      <c r="D30" s="178">
        <f t="shared" si="3"/>
        <v>1.0739795918367347</v>
      </c>
      <c r="E30" s="254"/>
    </row>
    <row r="31" spans="1:5" ht="17.100000000000001" customHeight="1" x14ac:dyDescent="0.2">
      <c r="A31" s="20" t="s">
        <v>19</v>
      </c>
      <c r="B31" s="180"/>
      <c r="C31" s="180"/>
      <c r="D31" s="178"/>
    </row>
    <row r="32" spans="1:5" ht="17.100000000000001" customHeight="1" x14ac:dyDescent="0.2">
      <c r="A32" s="23" t="s">
        <v>20</v>
      </c>
      <c r="B32" s="180">
        <v>392</v>
      </c>
      <c r="C32" s="180">
        <v>421</v>
      </c>
      <c r="D32" s="178">
        <f t="shared" si="3"/>
        <v>1.0739795918367347</v>
      </c>
    </row>
    <row r="33" spans="1:6" ht="17.100000000000001" customHeight="1" x14ac:dyDescent="0.2">
      <c r="A33" s="22" t="s">
        <v>21</v>
      </c>
      <c r="B33" s="180">
        <v>7133</v>
      </c>
      <c r="C33" s="180">
        <v>7128</v>
      </c>
      <c r="D33" s="178">
        <f t="shared" si="3"/>
        <v>0.9992990326650778</v>
      </c>
    </row>
    <row r="34" spans="1:6" ht="17.100000000000001" customHeight="1" x14ac:dyDescent="0.2">
      <c r="A34" s="20" t="s">
        <v>19</v>
      </c>
      <c r="B34" s="180">
        <v>4233</v>
      </c>
      <c r="C34" s="180">
        <v>4015</v>
      </c>
      <c r="D34" s="178">
        <f t="shared" si="3"/>
        <v>0.94849988188046308</v>
      </c>
    </row>
    <row r="35" spans="1:6" ht="17.100000000000001" customHeight="1" x14ac:dyDescent="0.2">
      <c r="A35" s="23" t="s">
        <v>20</v>
      </c>
      <c r="B35" s="180">
        <v>2900</v>
      </c>
      <c r="C35" s="180">
        <v>3113</v>
      </c>
      <c r="D35" s="178">
        <f t="shared" si="3"/>
        <v>1.0734482758620689</v>
      </c>
      <c r="E35" s="254"/>
    </row>
    <row r="36" spans="1:6" ht="17.100000000000001" customHeight="1" x14ac:dyDescent="0.2">
      <c r="A36" s="24" t="s">
        <v>22</v>
      </c>
      <c r="B36" s="182">
        <v>4411</v>
      </c>
      <c r="C36" s="179">
        <v>4076</v>
      </c>
      <c r="D36" s="177">
        <f t="shared" si="3"/>
        <v>0.9240535026071186</v>
      </c>
    </row>
    <row r="37" spans="1:6" ht="17.100000000000001" customHeight="1" x14ac:dyDescent="0.2">
      <c r="A37" s="20" t="s">
        <v>23</v>
      </c>
      <c r="B37" s="183">
        <v>1159</v>
      </c>
      <c r="C37" s="180">
        <v>1255</v>
      </c>
      <c r="D37" s="178">
        <f t="shared" si="3"/>
        <v>1.082830025884383</v>
      </c>
    </row>
    <row r="38" spans="1:6" ht="17.100000000000001" customHeight="1" x14ac:dyDescent="0.2">
      <c r="A38" s="20" t="s">
        <v>24</v>
      </c>
      <c r="B38" s="183">
        <v>2893</v>
      </c>
      <c r="C38" s="180">
        <v>2545</v>
      </c>
      <c r="D38" s="178">
        <f t="shared" si="3"/>
        <v>0.87970964396819906</v>
      </c>
    </row>
    <row r="39" spans="1:6" ht="17.100000000000001" customHeight="1" x14ac:dyDescent="0.2">
      <c r="A39" s="20" t="s">
        <v>25</v>
      </c>
      <c r="B39" s="183">
        <v>359</v>
      </c>
      <c r="C39" s="184">
        <v>276</v>
      </c>
      <c r="D39" s="178">
        <f t="shared" si="3"/>
        <v>0.76880222841225632</v>
      </c>
      <c r="F39" s="254"/>
    </row>
    <row r="40" spans="1:6" ht="17.100000000000001" customHeight="1" x14ac:dyDescent="0.2">
      <c r="A40" s="19" t="s">
        <v>26</v>
      </c>
      <c r="B40" s="179">
        <v>452993</v>
      </c>
      <c r="C40" s="179">
        <v>468101</v>
      </c>
      <c r="D40" s="177">
        <f t="shared" si="3"/>
        <v>1.0333515087429608</v>
      </c>
    </row>
    <row r="41" spans="1:6" ht="17.100000000000001" customHeight="1" x14ac:dyDescent="0.2">
      <c r="A41" s="20" t="s">
        <v>27</v>
      </c>
      <c r="B41" s="180">
        <v>250959</v>
      </c>
      <c r="C41" s="180">
        <v>247697</v>
      </c>
      <c r="D41" s="178">
        <f t="shared" si="3"/>
        <v>0.98700186086173436</v>
      </c>
    </row>
    <row r="42" spans="1:6" ht="17.100000000000001" customHeight="1" x14ac:dyDescent="0.2">
      <c r="A42" s="57" t="s">
        <v>108</v>
      </c>
      <c r="B42" s="180">
        <v>202034</v>
      </c>
      <c r="C42" s="185">
        <v>220404</v>
      </c>
      <c r="D42" s="181">
        <f t="shared" si="3"/>
        <v>1.0909252898027064</v>
      </c>
    </row>
    <row r="43" spans="1:6" ht="17.100000000000001" customHeight="1" x14ac:dyDescent="0.2">
      <c r="A43" s="262" t="s">
        <v>101</v>
      </c>
      <c r="B43" s="263">
        <v>11361</v>
      </c>
      <c r="C43" s="270">
        <v>10092</v>
      </c>
      <c r="D43" s="178">
        <f t="shared" si="3"/>
        <v>0.88830208608397143</v>
      </c>
      <c r="E43" s="29"/>
    </row>
    <row r="44" spans="1:6" ht="17.100000000000001" customHeight="1" x14ac:dyDescent="0.2">
      <c r="A44" s="38" t="s">
        <v>109</v>
      </c>
      <c r="B44" s="271">
        <v>10874</v>
      </c>
      <c r="C44" s="267">
        <v>9508</v>
      </c>
      <c r="D44" s="178">
        <f t="shared" si="3"/>
        <v>0.87437925326466803</v>
      </c>
      <c r="E44" s="29"/>
    </row>
    <row r="45" spans="1:6" ht="17.100000000000001" customHeight="1" x14ac:dyDescent="0.2">
      <c r="A45" s="38" t="s">
        <v>52</v>
      </c>
      <c r="B45" s="271">
        <v>565</v>
      </c>
      <c r="C45" s="272">
        <v>584</v>
      </c>
      <c r="D45" s="178">
        <f t="shared" si="3"/>
        <v>1.0336283185840709</v>
      </c>
      <c r="E45" s="29"/>
    </row>
    <row r="46" spans="1:6" ht="17.100000000000001" customHeight="1" x14ac:dyDescent="0.2">
      <c r="A46" s="38" t="s">
        <v>53</v>
      </c>
      <c r="B46" s="271">
        <v>284</v>
      </c>
      <c r="C46" s="272">
        <v>245</v>
      </c>
      <c r="D46" s="178">
        <f t="shared" si="3"/>
        <v>0.86267605633802813</v>
      </c>
      <c r="E46" s="29"/>
    </row>
    <row r="47" spans="1:6" ht="17.100000000000001" customHeight="1" x14ac:dyDescent="0.2">
      <c r="A47" s="38" t="s">
        <v>54</v>
      </c>
      <c r="B47" s="271">
        <v>281</v>
      </c>
      <c r="C47" s="272">
        <v>339</v>
      </c>
      <c r="D47" s="178">
        <f t="shared" si="3"/>
        <v>1.2064056939501779</v>
      </c>
      <c r="E47" s="29"/>
    </row>
    <row r="48" spans="1:6" ht="17.100000000000001" customHeight="1" x14ac:dyDescent="0.2">
      <c r="A48" s="38" t="s">
        <v>55</v>
      </c>
      <c r="B48" s="273"/>
      <c r="C48" s="272"/>
      <c r="D48" s="274"/>
      <c r="E48" s="29"/>
    </row>
    <row r="49" spans="1:5" ht="17.100000000000001" customHeight="1" x14ac:dyDescent="0.2">
      <c r="A49" s="40" t="s">
        <v>110</v>
      </c>
      <c r="B49" s="275"/>
      <c r="C49" s="276"/>
      <c r="D49" s="277"/>
      <c r="E49" s="29"/>
    </row>
    <row r="50" spans="1:5" ht="17.100000000000001" customHeight="1" x14ac:dyDescent="0.2">
      <c r="A50" s="290"/>
      <c r="B50" s="92"/>
      <c r="C50" s="92"/>
      <c r="D50" s="93"/>
    </row>
    <row r="51" spans="1:5" x14ac:dyDescent="0.2">
      <c r="A51" s="53"/>
      <c r="B51" s="53"/>
      <c r="C51" s="29"/>
    </row>
    <row r="52" spans="1:5" x14ac:dyDescent="0.2">
      <c r="A52" s="55" t="s">
        <v>102</v>
      </c>
      <c r="B52" s="278">
        <v>5.9</v>
      </c>
      <c r="C52" s="29"/>
    </row>
    <row r="53" spans="1:5" x14ac:dyDescent="0.2">
      <c r="A53" s="53"/>
      <c r="B53" s="279"/>
      <c r="C53" s="29"/>
    </row>
    <row r="54" spans="1:5" x14ac:dyDescent="0.2">
      <c r="A54" s="55" t="s">
        <v>103</v>
      </c>
      <c r="B54" s="280">
        <v>80.099999999999994</v>
      </c>
      <c r="C54" s="29"/>
    </row>
    <row r="55" spans="1:5" x14ac:dyDescent="0.2">
      <c r="A55" s="29"/>
      <c r="B55" s="29"/>
      <c r="C55" s="29"/>
    </row>
  </sheetData>
  <phoneticPr fontId="7" type="noConversion"/>
  <printOptions horizontalCentered="1" verticalCentered="1"/>
  <pageMargins left="0.78740157480314965" right="0.78740157480314965" top="0.19685039370078741" bottom="0.19685039370078741" header="0.39370078740157483" footer="0.39370078740157483"/>
  <pageSetup scale="82" orientation="portrait" r:id="rId1"/>
  <headerFooter alignWithMargins="0">
    <oddFooter xml:space="preserve">&amp;C&amp;"Times New Roman,Normal"&amp;14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E43"/>
  <sheetViews>
    <sheetView showGridLines="0" topLeftCell="A25" zoomScaleNormal="100" workbookViewId="0">
      <selection activeCell="F15" sqref="F15:J18"/>
    </sheetView>
  </sheetViews>
  <sheetFormatPr baseColWidth="10" defaultRowHeight="12.75" x14ac:dyDescent="0.2"/>
  <cols>
    <col min="1" max="1" width="48.7109375" style="29" customWidth="1"/>
    <col min="2" max="3" width="13.7109375" style="29" customWidth="1"/>
    <col min="4" max="4" width="15" style="29" customWidth="1"/>
    <col min="5" max="16384" width="11.42578125" style="29"/>
  </cols>
  <sheetData>
    <row r="1" spans="1:5" ht="24" customHeight="1" x14ac:dyDescent="0.35">
      <c r="A1" s="26" t="s">
        <v>48</v>
      </c>
      <c r="B1" s="27"/>
      <c r="C1" s="27"/>
      <c r="D1" s="27"/>
      <c r="E1" s="28"/>
    </row>
    <row r="2" spans="1:5" ht="15" customHeight="1" x14ac:dyDescent="0.35">
      <c r="A2" s="30"/>
      <c r="B2" s="27"/>
      <c r="C2" s="27"/>
      <c r="D2" s="201" t="s">
        <v>270</v>
      </c>
      <c r="E2" s="28"/>
    </row>
    <row r="3" spans="1:5" ht="21" customHeight="1" x14ac:dyDescent="0.25">
      <c r="A3" s="31" t="s">
        <v>28</v>
      </c>
      <c r="B3" s="27"/>
      <c r="C3" s="27"/>
      <c r="D3" s="32"/>
      <c r="E3" s="28"/>
    </row>
    <row r="4" spans="1:5" ht="15.75" x14ac:dyDescent="0.25">
      <c r="A4" s="31" t="s">
        <v>49</v>
      </c>
      <c r="B4" s="27"/>
      <c r="C4" s="27"/>
      <c r="D4" s="27"/>
      <c r="E4" s="28"/>
    </row>
    <row r="5" spans="1:5" ht="6" customHeight="1" x14ac:dyDescent="0.2">
      <c r="A5" s="27"/>
      <c r="B5" s="27"/>
      <c r="C5" s="27"/>
      <c r="D5" s="27"/>
      <c r="E5" s="28"/>
    </row>
    <row r="6" spans="1:5" ht="21" customHeight="1" x14ac:dyDescent="0.2">
      <c r="A6" s="202" t="s">
        <v>221</v>
      </c>
      <c r="B6" s="13"/>
      <c r="C6" s="203" t="s">
        <v>301</v>
      </c>
      <c r="D6" s="205"/>
    </row>
    <row r="7" spans="1:5" ht="6" customHeight="1" x14ac:dyDescent="0.2">
      <c r="A7" s="14"/>
      <c r="B7" s="14"/>
      <c r="C7" s="14"/>
      <c r="D7" s="206"/>
    </row>
    <row r="8" spans="1:5" ht="21" customHeight="1" x14ac:dyDescent="0.2">
      <c r="A8" s="15" t="s">
        <v>222</v>
      </c>
      <c r="B8" s="207"/>
      <c r="C8" s="208" t="s">
        <v>297</v>
      </c>
      <c r="D8" s="210"/>
    </row>
    <row r="9" spans="1:5" ht="6" customHeight="1" x14ac:dyDescent="0.2"/>
    <row r="10" spans="1:5" s="35" customFormat="1" ht="31.5" customHeight="1" x14ac:dyDescent="0.35">
      <c r="A10" s="33"/>
      <c r="B10" s="34" t="s">
        <v>2</v>
      </c>
      <c r="C10" s="34" t="s">
        <v>3</v>
      </c>
      <c r="D10" s="34" t="s">
        <v>31</v>
      </c>
    </row>
    <row r="11" spans="1:5" ht="21" customHeight="1" x14ac:dyDescent="0.2">
      <c r="A11" s="36" t="s">
        <v>32</v>
      </c>
      <c r="B11" s="186">
        <v>11210</v>
      </c>
      <c r="C11" s="186">
        <v>11670</v>
      </c>
      <c r="D11" s="177">
        <f>C11/B11</f>
        <v>1.0410347903657449</v>
      </c>
    </row>
    <row r="12" spans="1:5" s="39" customFormat="1" ht="21" customHeight="1" x14ac:dyDescent="0.2">
      <c r="A12" s="38" t="s">
        <v>33</v>
      </c>
      <c r="B12" s="187">
        <v>4473</v>
      </c>
      <c r="C12" s="187">
        <v>4807</v>
      </c>
      <c r="D12" s="178">
        <f t="shared" ref="D12:D17" si="0">C12/B12</f>
        <v>1.0746702436843283</v>
      </c>
    </row>
    <row r="13" spans="1:5" s="39" customFormat="1" ht="21" customHeight="1" x14ac:dyDescent="0.2">
      <c r="A13" s="38" t="s">
        <v>34</v>
      </c>
      <c r="B13" s="187">
        <v>6659</v>
      </c>
      <c r="C13" s="187">
        <v>6807</v>
      </c>
      <c r="D13" s="178">
        <f t="shared" si="0"/>
        <v>1.0222255593933023</v>
      </c>
    </row>
    <row r="14" spans="1:5" s="39" customFormat="1" ht="21" customHeight="1" x14ac:dyDescent="0.2">
      <c r="A14" s="40" t="s">
        <v>35</v>
      </c>
      <c r="B14" s="188">
        <v>78</v>
      </c>
      <c r="C14" s="188">
        <v>56</v>
      </c>
      <c r="D14" s="181">
        <f t="shared" si="0"/>
        <v>0.71794871794871795</v>
      </c>
    </row>
    <row r="15" spans="1:5" ht="21" customHeight="1" x14ac:dyDescent="0.2">
      <c r="A15" s="36" t="s">
        <v>36</v>
      </c>
      <c r="B15" s="186">
        <v>39347</v>
      </c>
      <c r="C15" s="186">
        <v>39465</v>
      </c>
      <c r="D15" s="177">
        <f t="shared" si="0"/>
        <v>1.0029989579891732</v>
      </c>
    </row>
    <row r="16" spans="1:5" ht="21" customHeight="1" x14ac:dyDescent="0.2">
      <c r="A16" s="42" t="s">
        <v>37</v>
      </c>
      <c r="B16" s="187">
        <v>16502</v>
      </c>
      <c r="C16" s="187">
        <v>17058</v>
      </c>
      <c r="D16" s="178">
        <f t="shared" si="0"/>
        <v>1.033692885710823</v>
      </c>
    </row>
    <row r="17" spans="1:4" ht="21" customHeight="1" x14ac:dyDescent="0.2">
      <c r="A17" s="42" t="s">
        <v>38</v>
      </c>
      <c r="B17" s="187">
        <v>22845</v>
      </c>
      <c r="C17" s="187">
        <v>22407</v>
      </c>
      <c r="D17" s="178">
        <f t="shared" si="0"/>
        <v>0.98082731451083383</v>
      </c>
    </row>
    <row r="18" spans="1:4" ht="21" customHeight="1" x14ac:dyDescent="0.2">
      <c r="A18" s="56" t="s">
        <v>50</v>
      </c>
      <c r="B18" s="189" t="s">
        <v>220</v>
      </c>
      <c r="C18" s="189" t="s">
        <v>220</v>
      </c>
      <c r="D18" s="189" t="s">
        <v>220</v>
      </c>
    </row>
    <row r="19" spans="1:4" ht="21" customHeight="1" x14ac:dyDescent="0.2">
      <c r="A19" s="40" t="s">
        <v>51</v>
      </c>
      <c r="B19" s="190" t="s">
        <v>220</v>
      </c>
      <c r="C19" s="190" t="s">
        <v>220</v>
      </c>
      <c r="D19" s="190" t="s">
        <v>220</v>
      </c>
    </row>
    <row r="20" spans="1:4" ht="21" customHeight="1" x14ac:dyDescent="0.2">
      <c r="A20" s="36" t="s">
        <v>56</v>
      </c>
      <c r="B20" s="37"/>
      <c r="C20" s="37"/>
      <c r="D20" s="41"/>
    </row>
    <row r="21" spans="1:4" ht="21" customHeight="1" x14ac:dyDescent="0.2">
      <c r="A21" s="38" t="s">
        <v>109</v>
      </c>
      <c r="B21" s="48"/>
      <c r="C21" s="43"/>
      <c r="D21" s="49"/>
    </row>
    <row r="22" spans="1:4" ht="21" customHeight="1" x14ac:dyDescent="0.2">
      <c r="A22" s="38" t="s">
        <v>52</v>
      </c>
      <c r="B22" s="48"/>
      <c r="C22" s="43"/>
      <c r="D22" s="49"/>
    </row>
    <row r="23" spans="1:4" ht="21" customHeight="1" x14ac:dyDescent="0.2">
      <c r="A23" s="38" t="s">
        <v>53</v>
      </c>
      <c r="B23" s="48"/>
      <c r="C23" s="43"/>
      <c r="D23" s="49"/>
    </row>
    <row r="24" spans="1:4" ht="21" customHeight="1" x14ac:dyDescent="0.2">
      <c r="A24" s="38" t="s">
        <v>54</v>
      </c>
      <c r="B24" s="48"/>
      <c r="C24" s="43"/>
      <c r="D24" s="49"/>
    </row>
    <row r="25" spans="1:4" ht="21" customHeight="1" x14ac:dyDescent="0.2">
      <c r="A25" s="38" t="s">
        <v>55</v>
      </c>
      <c r="B25" s="58"/>
      <c r="C25" s="43"/>
      <c r="D25" s="60"/>
    </row>
    <row r="26" spans="1:4" ht="21" customHeight="1" x14ac:dyDescent="0.2">
      <c r="A26" s="40" t="s">
        <v>110</v>
      </c>
      <c r="B26" s="59"/>
      <c r="C26" s="46"/>
      <c r="D26" s="60"/>
    </row>
    <row r="27" spans="1:4" ht="21" customHeight="1" x14ac:dyDescent="0.2">
      <c r="A27" s="50" t="s">
        <v>39</v>
      </c>
      <c r="B27" s="37"/>
      <c r="C27" s="37"/>
      <c r="D27" s="41"/>
    </row>
    <row r="28" spans="1:4" ht="21" customHeight="1" x14ac:dyDescent="0.2">
      <c r="A28" s="51" t="s">
        <v>40</v>
      </c>
      <c r="B28" s="43"/>
      <c r="C28" s="43"/>
      <c r="D28" s="44"/>
    </row>
    <row r="29" spans="1:4" ht="21" customHeight="1" x14ac:dyDescent="0.2">
      <c r="A29" s="51" t="s">
        <v>41</v>
      </c>
      <c r="B29" s="43"/>
      <c r="C29" s="43"/>
      <c r="D29" s="44"/>
    </row>
    <row r="30" spans="1:4" ht="21" customHeight="1" x14ac:dyDescent="0.2">
      <c r="A30" s="52" t="s">
        <v>42</v>
      </c>
      <c r="B30" s="46"/>
      <c r="C30" s="46"/>
      <c r="D30" s="47"/>
    </row>
    <row r="31" spans="1:4" ht="21" customHeight="1" x14ac:dyDescent="0.2">
      <c r="A31" s="36" t="s">
        <v>43</v>
      </c>
      <c r="B31" s="37"/>
      <c r="C31" s="37"/>
      <c r="D31" s="41"/>
    </row>
    <row r="32" spans="1:4" ht="21" customHeight="1" x14ac:dyDescent="0.2">
      <c r="A32" s="42" t="s">
        <v>44</v>
      </c>
      <c r="B32" s="43"/>
      <c r="C32" s="43"/>
      <c r="D32" s="44"/>
    </row>
    <row r="33" spans="1:4" ht="21" customHeight="1" x14ac:dyDescent="0.2">
      <c r="A33" s="45" t="s">
        <v>42</v>
      </c>
      <c r="B33" s="46"/>
      <c r="C33" s="46"/>
      <c r="D33" s="47"/>
    </row>
    <row r="34" spans="1:4" ht="21" customHeight="1" x14ac:dyDescent="0.2">
      <c r="A34" s="36" t="s">
        <v>45</v>
      </c>
      <c r="B34" s="37"/>
      <c r="C34" s="37"/>
      <c r="D34" s="41"/>
    </row>
    <row r="35" spans="1:4" ht="21" customHeight="1" x14ac:dyDescent="0.2">
      <c r="A35" s="42" t="s">
        <v>41</v>
      </c>
      <c r="B35" s="43"/>
      <c r="C35" s="43"/>
      <c r="D35" s="44"/>
    </row>
    <row r="36" spans="1:4" ht="21" customHeight="1" x14ac:dyDescent="0.2">
      <c r="A36" s="45" t="s">
        <v>42</v>
      </c>
      <c r="B36" s="46"/>
      <c r="C36" s="46"/>
      <c r="D36" s="47"/>
    </row>
    <row r="37" spans="1:4" ht="21" customHeight="1" x14ac:dyDescent="0.2">
      <c r="A37" s="36" t="s">
        <v>46</v>
      </c>
      <c r="B37" s="37"/>
      <c r="C37" s="37"/>
      <c r="D37" s="41"/>
    </row>
    <row r="38" spans="1:4" ht="21" customHeight="1" x14ac:dyDescent="0.2">
      <c r="A38" s="38" t="s">
        <v>57</v>
      </c>
      <c r="B38" s="43"/>
      <c r="C38" s="43"/>
      <c r="D38" s="44"/>
    </row>
    <row r="39" spans="1:4" ht="21" customHeight="1" x14ac:dyDescent="0.2">
      <c r="A39" s="45" t="s">
        <v>47</v>
      </c>
      <c r="B39" s="46"/>
      <c r="C39" s="46"/>
      <c r="D39" s="47"/>
    </row>
    <row r="40" spans="1:4" x14ac:dyDescent="0.2">
      <c r="D40" s="54"/>
    </row>
    <row r="41" spans="1:4" ht="21" customHeight="1" x14ac:dyDescent="0.2"/>
    <row r="42" spans="1:4" x14ac:dyDescent="0.2">
      <c r="D42" s="54"/>
    </row>
    <row r="43" spans="1:4" ht="21" customHeight="1" x14ac:dyDescent="0.2"/>
  </sheetData>
  <printOptions horizontalCentered="1" verticalCentered="1"/>
  <pageMargins left="0.78740157480314965" right="0.78740157480314965" top="0.39370078740157483" bottom="0.59055118110236227" header="0.39370078740157483" footer="0.39370078740157483"/>
  <pageSetup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2:E27"/>
  <sheetViews>
    <sheetView showGridLines="0" view="pageLayout" topLeftCell="A19" zoomScaleNormal="100" workbookViewId="0">
      <selection activeCell="D25" sqref="D25"/>
    </sheetView>
  </sheetViews>
  <sheetFormatPr baseColWidth="10" defaultRowHeight="12.75" x14ac:dyDescent="0.2"/>
  <cols>
    <col min="1" max="1" width="9.42578125" style="29" customWidth="1"/>
    <col min="2" max="2" width="48.7109375" style="29" customWidth="1"/>
    <col min="3" max="3" width="11.42578125" style="29"/>
    <col min="4" max="4" width="18.5703125" style="29" customWidth="1"/>
    <col min="5" max="5" width="13.140625" style="29" customWidth="1"/>
    <col min="6" max="16384" width="11.42578125" style="29"/>
  </cols>
  <sheetData>
    <row r="2" spans="1:5" ht="24" customHeight="1" x14ac:dyDescent="0.2">
      <c r="B2" s="27"/>
      <c r="C2" s="27"/>
      <c r="D2" s="27"/>
      <c r="E2" s="27"/>
    </row>
    <row r="3" spans="1:5" ht="24" customHeight="1" x14ac:dyDescent="0.35">
      <c r="A3" s="26" t="s">
        <v>48</v>
      </c>
      <c r="B3" s="26"/>
      <c r="C3" s="27"/>
      <c r="D3" s="27"/>
      <c r="E3" s="27"/>
    </row>
    <row r="4" spans="1:5" ht="19.5" x14ac:dyDescent="0.35">
      <c r="A4" s="30"/>
      <c r="B4" s="27"/>
      <c r="C4" s="27"/>
      <c r="D4" s="27"/>
      <c r="E4" s="201" t="s">
        <v>270</v>
      </c>
    </row>
    <row r="5" spans="1:5" ht="21" customHeight="1" x14ac:dyDescent="0.25">
      <c r="A5" s="31" t="s">
        <v>100</v>
      </c>
      <c r="B5" s="31"/>
      <c r="C5" s="27"/>
      <c r="D5" s="27"/>
      <c r="E5" s="32"/>
    </row>
    <row r="6" spans="1:5" ht="21" customHeight="1" x14ac:dyDescent="0.25">
      <c r="A6" s="31"/>
      <c r="B6" s="31"/>
      <c r="C6" s="27"/>
      <c r="D6" s="27"/>
      <c r="E6" s="27"/>
    </row>
    <row r="7" spans="1:5" ht="15.75" x14ac:dyDescent="0.25">
      <c r="A7" s="31" t="s">
        <v>65</v>
      </c>
      <c r="B7" s="70"/>
      <c r="C7" s="69"/>
      <c r="D7" s="69"/>
      <c r="E7" s="27"/>
    </row>
    <row r="8" spans="1:5" ht="18" customHeight="1" x14ac:dyDescent="0.25">
      <c r="A8" s="31"/>
      <c r="B8" s="31"/>
      <c r="C8" s="27"/>
      <c r="D8" s="27"/>
      <c r="E8" s="27"/>
    </row>
    <row r="9" spans="1:5" ht="21" customHeight="1" x14ac:dyDescent="0.2">
      <c r="A9" s="202" t="s">
        <v>221</v>
      </c>
      <c r="B9" s="13"/>
      <c r="C9" s="203" t="s">
        <v>329</v>
      </c>
      <c r="D9" s="204"/>
      <c r="E9" s="205"/>
    </row>
    <row r="10" spans="1:5" ht="18" customHeight="1" x14ac:dyDescent="0.2">
      <c r="A10" s="14"/>
      <c r="B10" s="14"/>
      <c r="C10" s="14"/>
      <c r="D10" s="206"/>
      <c r="E10" s="206"/>
    </row>
    <row r="11" spans="1:5" ht="21" customHeight="1" x14ac:dyDescent="0.2">
      <c r="A11" s="15" t="s">
        <v>222</v>
      </c>
      <c r="B11" s="207"/>
      <c r="C11" s="208" t="s">
        <v>297</v>
      </c>
      <c r="D11" s="209"/>
      <c r="E11" s="210"/>
    </row>
    <row r="12" spans="1:5" ht="18" customHeight="1" x14ac:dyDescent="0.2"/>
    <row r="13" spans="1:5" s="35" customFormat="1" ht="78.75" customHeight="1" x14ac:dyDescent="0.2">
      <c r="A13" s="65" t="s">
        <v>64</v>
      </c>
      <c r="B13" s="64" t="s">
        <v>63</v>
      </c>
      <c r="C13" s="64" t="s">
        <v>62</v>
      </c>
      <c r="D13" s="64" t="s">
        <v>61</v>
      </c>
      <c r="E13" s="63" t="s">
        <v>60</v>
      </c>
    </row>
    <row r="14" spans="1:5" ht="35.1" customHeight="1" x14ac:dyDescent="0.2">
      <c r="A14" s="191">
        <v>1</v>
      </c>
      <c r="B14" s="192" t="s">
        <v>330</v>
      </c>
      <c r="C14" s="193" t="s">
        <v>283</v>
      </c>
      <c r="D14" s="194">
        <v>760</v>
      </c>
      <c r="E14" s="195">
        <f t="shared" ref="E14:E24" si="0">D14*1000/5053</f>
        <v>150.40569958440531</v>
      </c>
    </row>
    <row r="15" spans="1:5" ht="35.1" customHeight="1" x14ac:dyDescent="0.2">
      <c r="A15" s="191">
        <v>2</v>
      </c>
      <c r="B15" s="291" t="s">
        <v>271</v>
      </c>
      <c r="C15" s="194" t="s">
        <v>259</v>
      </c>
      <c r="D15" s="194">
        <v>579</v>
      </c>
      <c r="E15" s="195">
        <f t="shared" si="0"/>
        <v>114.5853948149614</v>
      </c>
    </row>
    <row r="16" spans="1:5" ht="35.1" customHeight="1" x14ac:dyDescent="0.2">
      <c r="A16" s="191">
        <v>3</v>
      </c>
      <c r="B16" s="192" t="s">
        <v>272</v>
      </c>
      <c r="C16" s="193" t="s">
        <v>273</v>
      </c>
      <c r="D16" s="194">
        <v>522</v>
      </c>
      <c r="E16" s="195">
        <f t="shared" si="0"/>
        <v>103.30496734613101</v>
      </c>
    </row>
    <row r="17" spans="1:5" ht="35.1" customHeight="1" x14ac:dyDescent="0.2">
      <c r="A17" s="191">
        <v>4</v>
      </c>
      <c r="B17" s="192" t="s">
        <v>284</v>
      </c>
      <c r="C17" s="193" t="s">
        <v>331</v>
      </c>
      <c r="D17" s="194">
        <v>229</v>
      </c>
      <c r="E17" s="195">
        <f t="shared" si="0"/>
        <v>45.319612111616863</v>
      </c>
    </row>
    <row r="18" spans="1:5" ht="35.1" customHeight="1" x14ac:dyDescent="0.2">
      <c r="A18" s="191">
        <v>5</v>
      </c>
      <c r="B18" s="192" t="s">
        <v>332</v>
      </c>
      <c r="C18" s="193" t="s">
        <v>274</v>
      </c>
      <c r="D18" s="194">
        <v>199</v>
      </c>
      <c r="E18" s="195">
        <f t="shared" si="0"/>
        <v>39.382545022758755</v>
      </c>
    </row>
    <row r="19" spans="1:5" ht="35.1" customHeight="1" x14ac:dyDescent="0.2">
      <c r="A19" s="191">
        <v>6</v>
      </c>
      <c r="B19" s="192" t="s">
        <v>285</v>
      </c>
      <c r="C19" s="193" t="s">
        <v>286</v>
      </c>
      <c r="D19" s="194">
        <v>171</v>
      </c>
      <c r="E19" s="195">
        <f t="shared" si="0"/>
        <v>33.841282406491196</v>
      </c>
    </row>
    <row r="20" spans="1:5" ht="35.1" customHeight="1" x14ac:dyDescent="0.2">
      <c r="A20" s="191">
        <v>7</v>
      </c>
      <c r="B20" s="192" t="s">
        <v>287</v>
      </c>
      <c r="C20" s="193" t="s">
        <v>276</v>
      </c>
      <c r="D20" s="194">
        <v>153</v>
      </c>
      <c r="E20" s="195">
        <f t="shared" si="0"/>
        <v>30.279042153176331</v>
      </c>
    </row>
    <row r="21" spans="1:5" ht="35.1" customHeight="1" x14ac:dyDescent="0.2">
      <c r="A21" s="191">
        <v>8</v>
      </c>
      <c r="B21" s="192" t="s">
        <v>288</v>
      </c>
      <c r="C21" s="193" t="s">
        <v>260</v>
      </c>
      <c r="D21" s="194">
        <v>105</v>
      </c>
      <c r="E21" s="195">
        <f t="shared" si="0"/>
        <v>20.779734811003365</v>
      </c>
    </row>
    <row r="22" spans="1:5" ht="35.1" customHeight="1" x14ac:dyDescent="0.2">
      <c r="A22" s="191">
        <v>9</v>
      </c>
      <c r="B22" s="192" t="s">
        <v>333</v>
      </c>
      <c r="C22" s="193" t="s">
        <v>334</v>
      </c>
      <c r="D22" s="194">
        <v>101</v>
      </c>
      <c r="E22" s="195">
        <f t="shared" si="0"/>
        <v>19.988125865822283</v>
      </c>
    </row>
    <row r="23" spans="1:5" ht="35.1" customHeight="1" x14ac:dyDescent="0.2">
      <c r="A23" s="191">
        <v>10</v>
      </c>
      <c r="B23" s="192" t="s">
        <v>335</v>
      </c>
      <c r="C23" s="193" t="s">
        <v>275</v>
      </c>
      <c r="D23" s="194">
        <v>97</v>
      </c>
      <c r="E23" s="195">
        <f t="shared" si="0"/>
        <v>19.196516920641205</v>
      </c>
    </row>
    <row r="24" spans="1:5" ht="35.1" customHeight="1" x14ac:dyDescent="0.2">
      <c r="A24" s="191">
        <v>11</v>
      </c>
      <c r="B24" s="193" t="s">
        <v>322</v>
      </c>
      <c r="C24" s="193"/>
      <c r="D24" s="196">
        <v>2137</v>
      </c>
      <c r="E24" s="195">
        <f t="shared" si="0"/>
        <v>422.91707896299226</v>
      </c>
    </row>
    <row r="25" spans="1:5" ht="35.1" customHeight="1" x14ac:dyDescent="0.35">
      <c r="A25" s="197"/>
      <c r="B25" s="198" t="s">
        <v>58</v>
      </c>
      <c r="C25" s="199"/>
      <c r="D25" s="200">
        <v>5053</v>
      </c>
      <c r="E25" s="199"/>
    </row>
    <row r="26" spans="1:5" ht="16.5" customHeight="1" x14ac:dyDescent="0.2">
      <c r="A26" s="294" t="s">
        <v>336</v>
      </c>
      <c r="B26" s="294"/>
      <c r="C26" s="252"/>
      <c r="D26" s="253"/>
      <c r="E26" s="252"/>
    </row>
    <row r="27" spans="1:5" x14ac:dyDescent="0.2">
      <c r="A27" s="293" t="s">
        <v>277</v>
      </c>
      <c r="B27" s="293"/>
    </row>
  </sheetData>
  <mergeCells count="2">
    <mergeCell ref="A27:B27"/>
    <mergeCell ref="A26:B26"/>
  </mergeCells>
  <printOptions horizontalCentered="1"/>
  <pageMargins left="0.78740157480314965" right="0.78740157480314965" top="0.98425196850393704" bottom="0.98425196850393704" header="0.39370078740157483" footer="0.39370078740157483"/>
  <pageSetup scale="87" orientation="portrait" r:id="rId1"/>
  <headerFooter alignWithMargins="0">
    <oddFooter xml:space="preserve">&amp;C&amp;"Times New Roman,Normal"&amp;14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2:F39"/>
  <sheetViews>
    <sheetView showGridLines="0" view="pageLayout" topLeftCell="A16" zoomScaleNormal="100" workbookViewId="0">
      <selection activeCell="D7" sqref="D7"/>
    </sheetView>
  </sheetViews>
  <sheetFormatPr baseColWidth="10" defaultRowHeight="12.75" x14ac:dyDescent="0.2"/>
  <cols>
    <col min="1" max="1" width="9.42578125" style="29" customWidth="1"/>
    <col min="2" max="2" width="48.7109375" style="29" customWidth="1"/>
    <col min="3" max="3" width="11.42578125" style="29"/>
    <col min="4" max="4" width="18.5703125" style="29" customWidth="1"/>
    <col min="5" max="5" width="13.140625" style="29" customWidth="1"/>
    <col min="6" max="16384" width="11.42578125" style="29"/>
  </cols>
  <sheetData>
    <row r="2" spans="1:6" ht="24" customHeight="1" x14ac:dyDescent="0.2">
      <c r="B2" s="27"/>
      <c r="C2" s="27"/>
      <c r="D2" s="27"/>
      <c r="E2" s="27"/>
      <c r="F2" s="28"/>
    </row>
    <row r="3" spans="1:6" ht="24" customHeight="1" x14ac:dyDescent="0.35">
      <c r="A3" s="26" t="s">
        <v>48</v>
      </c>
      <c r="B3" s="27"/>
      <c r="C3" s="27"/>
      <c r="D3" s="27"/>
      <c r="E3" s="27"/>
      <c r="F3" s="28"/>
    </row>
    <row r="4" spans="1:6" ht="19.5" x14ac:dyDescent="0.35">
      <c r="A4" s="30"/>
      <c r="B4" s="27"/>
      <c r="C4" s="27"/>
      <c r="D4" s="27"/>
      <c r="E4" s="201" t="s">
        <v>270</v>
      </c>
      <c r="F4" s="28"/>
    </row>
    <row r="5" spans="1:6" ht="21" customHeight="1" x14ac:dyDescent="0.25">
      <c r="A5" s="31" t="s">
        <v>69</v>
      </c>
      <c r="B5" s="27"/>
      <c r="C5" s="27"/>
      <c r="D5" s="27"/>
      <c r="E5" s="32"/>
      <c r="F5" s="28"/>
    </row>
    <row r="6" spans="1:6" ht="21" customHeight="1" x14ac:dyDescent="0.25">
      <c r="A6" s="31"/>
      <c r="B6" s="27"/>
      <c r="C6" s="27"/>
      <c r="D6" s="27"/>
      <c r="E6" s="32"/>
      <c r="F6" s="28"/>
    </row>
    <row r="7" spans="1:6" ht="15.75" x14ac:dyDescent="0.25">
      <c r="A7" s="31" t="s">
        <v>66</v>
      </c>
      <c r="B7" s="69"/>
      <c r="C7" s="69"/>
      <c r="D7" s="69"/>
      <c r="E7" s="27"/>
      <c r="F7" s="28"/>
    </row>
    <row r="8" spans="1:6" ht="18" customHeight="1" x14ac:dyDescent="0.2">
      <c r="A8" s="27"/>
      <c r="B8" s="27"/>
      <c r="C8" s="27"/>
      <c r="D8" s="27"/>
      <c r="E8" s="27"/>
      <c r="F8" s="28"/>
    </row>
    <row r="9" spans="1:6" ht="21" customHeight="1" x14ac:dyDescent="0.2">
      <c r="A9" s="202" t="s">
        <v>221</v>
      </c>
      <c r="B9" s="211"/>
      <c r="C9" s="211" t="s">
        <v>1</v>
      </c>
      <c r="D9" s="212">
        <v>42024</v>
      </c>
      <c r="E9" s="213"/>
    </row>
    <row r="10" spans="1:6" ht="18" customHeight="1" x14ac:dyDescent="0.2">
      <c r="A10" s="214"/>
      <c r="B10" s="214"/>
      <c r="C10" s="214"/>
      <c r="D10" s="214"/>
      <c r="E10" s="214"/>
    </row>
    <row r="11" spans="1:6" ht="21" customHeight="1" x14ac:dyDescent="0.2">
      <c r="A11" s="15" t="s">
        <v>222</v>
      </c>
      <c r="B11" s="215"/>
      <c r="C11" s="208" t="s">
        <v>297</v>
      </c>
      <c r="D11" s="216"/>
      <c r="E11" s="217"/>
    </row>
    <row r="12" spans="1:6" ht="18" customHeight="1" x14ac:dyDescent="0.2"/>
    <row r="13" spans="1:6" s="35" customFormat="1" ht="63" customHeight="1" x14ac:dyDescent="0.2">
      <c r="A13" s="65" t="s">
        <v>64</v>
      </c>
      <c r="B13" s="64" t="s">
        <v>63</v>
      </c>
      <c r="C13" s="64" t="s">
        <v>62</v>
      </c>
      <c r="D13" s="64" t="s">
        <v>61</v>
      </c>
      <c r="E13" s="63" t="s">
        <v>60</v>
      </c>
    </row>
    <row r="14" spans="1:6" ht="35.1" customHeight="1" x14ac:dyDescent="0.2">
      <c r="A14" s="191">
        <v>1</v>
      </c>
      <c r="B14" s="218" t="s">
        <v>261</v>
      </c>
      <c r="C14" s="219" t="s">
        <v>262</v>
      </c>
      <c r="D14" s="219">
        <v>170</v>
      </c>
      <c r="E14" s="261">
        <f>D14*1000/D25</f>
        <v>566.66666666666663</v>
      </c>
    </row>
    <row r="15" spans="1:6" ht="35.1" customHeight="1" x14ac:dyDescent="0.2">
      <c r="A15" s="191">
        <v>2</v>
      </c>
      <c r="B15" s="218" t="s">
        <v>263</v>
      </c>
      <c r="C15" s="219" t="s">
        <v>264</v>
      </c>
      <c r="D15" s="219">
        <v>44</v>
      </c>
      <c r="E15" s="261">
        <f>D15*1000/D25</f>
        <v>146.66666666666666</v>
      </c>
    </row>
    <row r="16" spans="1:6" ht="35.1" customHeight="1" x14ac:dyDescent="0.2">
      <c r="A16" s="191">
        <v>3</v>
      </c>
      <c r="B16" s="218" t="s">
        <v>265</v>
      </c>
      <c r="C16" s="219" t="s">
        <v>266</v>
      </c>
      <c r="D16" s="219">
        <v>15</v>
      </c>
      <c r="E16" s="261">
        <f>D16*1000/D25</f>
        <v>50</v>
      </c>
    </row>
    <row r="17" spans="1:5" ht="35.1" customHeight="1" x14ac:dyDescent="0.2">
      <c r="A17" s="191">
        <v>4</v>
      </c>
      <c r="B17" s="218" t="s">
        <v>289</v>
      </c>
      <c r="C17" s="219" t="s">
        <v>290</v>
      </c>
      <c r="D17" s="219">
        <v>13</v>
      </c>
      <c r="E17" s="261">
        <f>D17*1000/D25</f>
        <v>43.333333333333336</v>
      </c>
    </row>
    <row r="18" spans="1:5" ht="35.1" customHeight="1" x14ac:dyDescent="0.2">
      <c r="A18" s="191">
        <v>5</v>
      </c>
      <c r="B18" s="243" t="s">
        <v>324</v>
      </c>
      <c r="C18" s="219" t="s">
        <v>325</v>
      </c>
      <c r="D18" s="219">
        <v>11</v>
      </c>
      <c r="E18" s="261">
        <f>D18*1000/D25</f>
        <v>36.666666666666664</v>
      </c>
    </row>
    <row r="19" spans="1:5" ht="35.1" customHeight="1" x14ac:dyDescent="0.2">
      <c r="A19" s="191">
        <v>6</v>
      </c>
      <c r="B19" s="218" t="s">
        <v>268</v>
      </c>
      <c r="C19" s="219" t="s">
        <v>313</v>
      </c>
      <c r="D19" s="219">
        <v>10</v>
      </c>
      <c r="E19" s="261">
        <f>D19*1000/D25</f>
        <v>33.333333333333336</v>
      </c>
    </row>
    <row r="20" spans="1:5" ht="35.1" customHeight="1" x14ac:dyDescent="0.2">
      <c r="A20" s="191">
        <v>7</v>
      </c>
      <c r="B20" s="243" t="s">
        <v>269</v>
      </c>
      <c r="C20" s="223" t="s">
        <v>326</v>
      </c>
      <c r="D20" s="219">
        <v>8</v>
      </c>
      <c r="E20" s="261">
        <f>D20*1000/D25</f>
        <v>26.666666666666668</v>
      </c>
    </row>
    <row r="21" spans="1:5" ht="35.1" customHeight="1" x14ac:dyDescent="0.2">
      <c r="A21" s="191">
        <v>8</v>
      </c>
      <c r="B21" s="218" t="s">
        <v>327</v>
      </c>
      <c r="C21" s="219" t="s">
        <v>267</v>
      </c>
      <c r="D21" s="219">
        <v>5</v>
      </c>
      <c r="E21" s="261">
        <f>D21*1000/D25</f>
        <v>16.666666666666668</v>
      </c>
    </row>
    <row r="22" spans="1:5" ht="35.1" customHeight="1" x14ac:dyDescent="0.2">
      <c r="A22" s="191">
        <v>9</v>
      </c>
      <c r="B22" s="243" t="s">
        <v>291</v>
      </c>
      <c r="C22" s="219" t="s">
        <v>292</v>
      </c>
      <c r="D22" s="219">
        <v>5</v>
      </c>
      <c r="E22" s="261">
        <f>D22*1000/D25</f>
        <v>16.666666666666668</v>
      </c>
    </row>
    <row r="23" spans="1:5" ht="35.1" customHeight="1" x14ac:dyDescent="0.2">
      <c r="A23" s="191">
        <v>10</v>
      </c>
      <c r="B23" s="218" t="s">
        <v>328</v>
      </c>
      <c r="C23" s="219" t="s">
        <v>314</v>
      </c>
      <c r="D23" s="219">
        <v>4</v>
      </c>
      <c r="E23" s="261">
        <f>D23*1000/D25</f>
        <v>13.333333333333334</v>
      </c>
    </row>
    <row r="24" spans="1:5" ht="35.1" customHeight="1" x14ac:dyDescent="0.2">
      <c r="A24" s="191">
        <v>11</v>
      </c>
      <c r="B24" s="220" t="s">
        <v>59</v>
      </c>
      <c r="C24" s="221"/>
      <c r="D24" s="219">
        <v>15</v>
      </c>
      <c r="E24" s="261">
        <f>D24*1000/D25</f>
        <v>50</v>
      </c>
    </row>
    <row r="25" spans="1:5" ht="35.1" customHeight="1" x14ac:dyDescent="0.35">
      <c r="A25" s="197"/>
      <c r="B25" s="198" t="s">
        <v>67</v>
      </c>
      <c r="C25" s="222"/>
      <c r="D25" s="223">
        <v>300</v>
      </c>
      <c r="E25" s="222"/>
    </row>
    <row r="26" spans="1:5" x14ac:dyDescent="0.2">
      <c r="A26" s="39"/>
      <c r="B26" s="39"/>
      <c r="C26" s="39"/>
      <c r="D26" s="39"/>
      <c r="E26" s="39"/>
    </row>
    <row r="27" spans="1:5" x14ac:dyDescent="0.2">
      <c r="A27" s="39" t="s">
        <v>68</v>
      </c>
      <c r="B27" s="39"/>
      <c r="C27" s="39"/>
      <c r="D27" s="39"/>
      <c r="E27" s="39"/>
    </row>
    <row r="28" spans="1:5" x14ac:dyDescent="0.2">
      <c r="A28" s="39"/>
      <c r="B28" s="39"/>
      <c r="C28" s="39"/>
      <c r="D28" s="39"/>
      <c r="E28" s="39"/>
    </row>
    <row r="29" spans="1:5" x14ac:dyDescent="0.2">
      <c r="A29" s="39"/>
      <c r="B29" s="39"/>
      <c r="C29" s="39"/>
      <c r="D29" s="39"/>
      <c r="E29" s="39"/>
    </row>
    <row r="30" spans="1:5" x14ac:dyDescent="0.2">
      <c r="D30" s="39"/>
      <c r="E30" s="39"/>
    </row>
    <row r="31" spans="1:5" x14ac:dyDescent="0.2">
      <c r="D31" s="39"/>
      <c r="E31" s="39"/>
    </row>
    <row r="32" spans="1:5" x14ac:dyDescent="0.2">
      <c r="D32" s="39"/>
      <c r="E32" s="39"/>
    </row>
    <row r="33" spans="4:5" x14ac:dyDescent="0.2">
      <c r="D33" s="39"/>
      <c r="E33" s="39"/>
    </row>
    <row r="34" spans="4:5" x14ac:dyDescent="0.2">
      <c r="D34" s="39"/>
      <c r="E34" s="39"/>
    </row>
    <row r="35" spans="4:5" x14ac:dyDescent="0.2">
      <c r="D35" s="39"/>
      <c r="E35" s="39"/>
    </row>
    <row r="36" spans="4:5" x14ac:dyDescent="0.2">
      <c r="D36" s="39"/>
      <c r="E36" s="39"/>
    </row>
    <row r="37" spans="4:5" x14ac:dyDescent="0.2">
      <c r="D37" s="39"/>
      <c r="E37" s="39"/>
    </row>
    <row r="38" spans="4:5" x14ac:dyDescent="0.2">
      <c r="D38" s="39"/>
      <c r="E38" s="39"/>
    </row>
    <row r="39" spans="4:5" x14ac:dyDescent="0.2">
      <c r="D39" s="39"/>
      <c r="E39" s="39"/>
    </row>
  </sheetData>
  <printOptions horizontalCentered="1"/>
  <pageMargins left="0.78740157480314965" right="0.78740157480314965" top="0.98425196850393704" bottom="0.98425196850393704" header="0.39370078740157483" footer="0.39370078740157483"/>
  <pageSetup scale="8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F35"/>
  <sheetViews>
    <sheetView showGridLines="0" view="pageLayout" topLeftCell="A16" zoomScaleNormal="100" workbookViewId="0">
      <selection activeCell="A21" sqref="A21:B21"/>
    </sheetView>
  </sheetViews>
  <sheetFormatPr baseColWidth="10" defaultRowHeight="12.75" x14ac:dyDescent="0.2"/>
  <cols>
    <col min="1" max="1" width="48.28515625" style="29" customWidth="1"/>
    <col min="2" max="2" width="8.5703125" style="29" customWidth="1"/>
    <col min="3" max="3" width="11.42578125" style="29"/>
    <col min="4" max="4" width="12.7109375" style="29" customWidth="1"/>
    <col min="5" max="16384" width="11.42578125" style="29"/>
  </cols>
  <sheetData>
    <row r="1" spans="1:5" ht="21.75" customHeight="1" x14ac:dyDescent="0.2">
      <c r="A1" s="72" t="s">
        <v>48</v>
      </c>
      <c r="B1" s="27"/>
      <c r="C1" s="27"/>
      <c r="D1" s="27"/>
      <c r="E1" s="27"/>
    </row>
    <row r="2" spans="1:5" ht="15" customHeight="1" x14ac:dyDescent="0.2">
      <c r="A2" s="72"/>
      <c r="B2" s="27"/>
      <c r="C2" s="27"/>
      <c r="D2" s="27"/>
      <c r="E2" s="201" t="s">
        <v>270</v>
      </c>
    </row>
    <row r="3" spans="1:5" ht="21.75" customHeight="1" x14ac:dyDescent="0.2">
      <c r="A3" s="73" t="s">
        <v>86</v>
      </c>
      <c r="B3" s="69"/>
      <c r="C3" s="69"/>
      <c r="D3" s="69"/>
      <c r="E3" s="27"/>
    </row>
    <row r="4" spans="1:5" ht="21.75" customHeight="1" x14ac:dyDescent="0.2">
      <c r="A4" s="73" t="s">
        <v>70</v>
      </c>
      <c r="B4" s="69"/>
      <c r="C4" s="69"/>
      <c r="D4" s="69"/>
      <c r="E4" s="27"/>
    </row>
    <row r="5" spans="1:5" ht="6" customHeight="1" x14ac:dyDescent="0.2"/>
    <row r="6" spans="1:5" ht="15.75" x14ac:dyDescent="0.2">
      <c r="A6" s="202" t="s">
        <v>221</v>
      </c>
      <c r="B6" s="224"/>
      <c r="C6" s="224" t="s">
        <v>1</v>
      </c>
      <c r="D6" s="212">
        <v>42023</v>
      </c>
      <c r="E6" s="225"/>
    </row>
    <row r="7" spans="1:5" ht="6" customHeight="1" x14ac:dyDescent="0.2">
      <c r="A7" s="226"/>
      <c r="B7" s="226"/>
      <c r="C7" s="226"/>
      <c r="D7" s="226"/>
      <c r="E7" s="226"/>
    </row>
    <row r="8" spans="1:5" x14ac:dyDescent="0.2">
      <c r="A8" s="15" t="s">
        <v>222</v>
      </c>
      <c r="B8" s="208" t="s">
        <v>297</v>
      </c>
      <c r="C8" s="224"/>
      <c r="D8" s="224"/>
      <c r="E8" s="225"/>
    </row>
    <row r="9" spans="1:5" ht="6" customHeight="1" x14ac:dyDescent="0.2">
      <c r="A9" s="39"/>
      <c r="B9" s="39"/>
      <c r="C9" s="39"/>
      <c r="D9" s="39"/>
      <c r="E9" s="39"/>
    </row>
    <row r="10" spans="1:5" ht="38.25" customHeight="1" x14ac:dyDescent="0.2">
      <c r="A10" s="74" t="s">
        <v>71</v>
      </c>
      <c r="B10" s="75"/>
      <c r="C10" s="76" t="s">
        <v>72</v>
      </c>
      <c r="D10" s="76" t="s">
        <v>73</v>
      </c>
      <c r="E10" s="76" t="s">
        <v>74</v>
      </c>
    </row>
    <row r="11" spans="1:5" ht="51" customHeight="1" x14ac:dyDescent="0.2">
      <c r="A11" s="297" t="s">
        <v>302</v>
      </c>
      <c r="B11" s="297"/>
      <c r="C11" s="292" t="s">
        <v>337</v>
      </c>
      <c r="D11" s="257">
        <v>1</v>
      </c>
      <c r="E11" s="257">
        <v>1000</v>
      </c>
    </row>
    <row r="12" spans="1:5" ht="21" customHeight="1" x14ac:dyDescent="0.2">
      <c r="A12" s="284"/>
      <c r="B12" s="283"/>
      <c r="C12" s="191"/>
      <c r="D12" s="255"/>
      <c r="E12" s="257"/>
    </row>
    <row r="13" spans="1:5" ht="21" customHeight="1" x14ac:dyDescent="0.2">
      <c r="A13" s="284"/>
      <c r="B13" s="77"/>
      <c r="C13" s="46"/>
      <c r="D13" s="46"/>
      <c r="E13" s="46"/>
    </row>
    <row r="14" spans="1:5" ht="21" customHeight="1" x14ac:dyDescent="0.2">
      <c r="A14" s="285"/>
      <c r="B14" s="77"/>
      <c r="C14" s="46"/>
      <c r="D14" s="46"/>
      <c r="E14" s="46"/>
    </row>
    <row r="15" spans="1:5" ht="21" customHeight="1" x14ac:dyDescent="0.2">
      <c r="A15" s="286"/>
      <c r="B15" s="77"/>
      <c r="C15" s="46"/>
      <c r="D15" s="46"/>
      <c r="E15" s="46"/>
    </row>
    <row r="16" spans="1:5" ht="21" customHeight="1" x14ac:dyDescent="0.2">
      <c r="A16" s="78"/>
      <c r="B16" s="79"/>
      <c r="C16" s="46"/>
      <c r="D16" s="46"/>
      <c r="E16" s="46"/>
    </row>
    <row r="17" spans="1:6" ht="21" customHeight="1" x14ac:dyDescent="0.2">
      <c r="A17" s="78"/>
      <c r="B17" s="79"/>
      <c r="C17" s="46"/>
      <c r="D17" s="46"/>
      <c r="E17" s="46"/>
    </row>
    <row r="18" spans="1:6" ht="21" customHeight="1" x14ac:dyDescent="0.2">
      <c r="A18" s="80"/>
      <c r="B18" s="81"/>
      <c r="C18" s="82" t="s">
        <v>75</v>
      </c>
      <c r="D18" s="258">
        <v>1</v>
      </c>
      <c r="E18" s="258">
        <v>1000</v>
      </c>
    </row>
    <row r="19" spans="1:6" ht="38.25" customHeight="1" x14ac:dyDescent="0.2">
      <c r="A19" s="74" t="s">
        <v>76</v>
      </c>
      <c r="B19" s="75"/>
      <c r="C19" s="76" t="s">
        <v>77</v>
      </c>
      <c r="D19" s="76" t="s">
        <v>78</v>
      </c>
      <c r="E19" s="76" t="s">
        <v>79</v>
      </c>
    </row>
    <row r="20" spans="1:6" ht="31.5" customHeight="1" x14ac:dyDescent="0.2">
      <c r="A20" s="295" t="s">
        <v>305</v>
      </c>
      <c r="B20" s="296"/>
      <c r="C20" s="245" t="s">
        <v>338</v>
      </c>
      <c r="D20" s="246">
        <v>1</v>
      </c>
      <c r="E20" s="246">
        <v>500</v>
      </c>
    </row>
    <row r="21" spans="1:6" ht="29.25" customHeight="1" x14ac:dyDescent="0.2">
      <c r="A21" s="295" t="s">
        <v>303</v>
      </c>
      <c r="B21" s="296"/>
      <c r="C21" s="245" t="s">
        <v>339</v>
      </c>
      <c r="D21" s="246">
        <v>1</v>
      </c>
      <c r="E21" s="246">
        <v>500</v>
      </c>
      <c r="F21" s="226"/>
    </row>
    <row r="22" spans="1:6" ht="21" customHeight="1" x14ac:dyDescent="0.2">
      <c r="A22" s="250"/>
      <c r="B22" s="251"/>
      <c r="C22" s="246"/>
      <c r="D22" s="246"/>
      <c r="E22" s="246"/>
    </row>
    <row r="23" spans="1:6" ht="21" customHeight="1" x14ac:dyDescent="0.2">
      <c r="A23" s="250"/>
      <c r="B23" s="251"/>
      <c r="C23" s="246"/>
      <c r="D23" s="246"/>
      <c r="E23" s="246"/>
    </row>
    <row r="24" spans="1:6" ht="21" customHeight="1" x14ac:dyDescent="0.2">
      <c r="A24" s="78"/>
      <c r="B24" s="79"/>
      <c r="C24" s="79"/>
      <c r="D24" s="244"/>
      <c r="E24" s="79"/>
    </row>
    <row r="25" spans="1:6" ht="21" customHeight="1" x14ac:dyDescent="0.2">
      <c r="A25" s="78"/>
      <c r="B25" s="79"/>
      <c r="C25" s="79"/>
      <c r="D25" s="244"/>
      <c r="E25" s="79"/>
    </row>
    <row r="26" spans="1:6" ht="25.5" customHeight="1" x14ac:dyDescent="0.2">
      <c r="A26" s="80"/>
      <c r="B26" s="81"/>
      <c r="C26" s="83" t="s">
        <v>80</v>
      </c>
      <c r="D26" s="84">
        <f>SUM(D20:D25)</f>
        <v>2</v>
      </c>
      <c r="E26" s="244">
        <v>1000</v>
      </c>
    </row>
    <row r="27" spans="1:6" ht="38.25" customHeight="1" x14ac:dyDescent="0.2">
      <c r="A27" s="74" t="s">
        <v>81</v>
      </c>
      <c r="B27" s="75"/>
      <c r="C27" s="76" t="s">
        <v>82</v>
      </c>
      <c r="D27" s="76" t="s">
        <v>83</v>
      </c>
      <c r="E27" s="76" t="s">
        <v>84</v>
      </c>
    </row>
    <row r="28" spans="1:6" ht="21" customHeight="1" x14ac:dyDescent="0.2">
      <c r="A28" s="287" t="s">
        <v>304</v>
      </c>
      <c r="B28" s="79"/>
      <c r="C28" s="247"/>
      <c r="D28" s="244"/>
      <c r="E28" s="244"/>
      <c r="F28" s="248"/>
    </row>
    <row r="29" spans="1:6" ht="21" customHeight="1" x14ac:dyDescent="0.2">
      <c r="A29" s="78"/>
      <c r="B29" s="79"/>
      <c r="C29" s="79"/>
      <c r="D29" s="79"/>
      <c r="E29" s="79"/>
    </row>
    <row r="30" spans="1:6" ht="21" customHeight="1" x14ac:dyDescent="0.2">
      <c r="A30" s="78"/>
      <c r="B30" s="79"/>
      <c r="C30" s="79"/>
      <c r="D30" s="79"/>
      <c r="E30" s="79"/>
    </row>
    <row r="31" spans="1:6" ht="21" customHeight="1" x14ac:dyDescent="0.2">
      <c r="A31" s="78"/>
      <c r="B31" s="79"/>
      <c r="C31" s="79"/>
      <c r="D31" s="79"/>
      <c r="E31" s="79"/>
    </row>
    <row r="32" spans="1:6" ht="21" customHeight="1" x14ac:dyDescent="0.2">
      <c r="A32" s="78"/>
      <c r="B32" s="79"/>
      <c r="C32" s="79"/>
      <c r="D32" s="79"/>
      <c r="E32" s="79"/>
    </row>
    <row r="33" spans="1:5" ht="21" customHeight="1" x14ac:dyDescent="0.2">
      <c r="A33" s="78"/>
      <c r="B33" s="79"/>
      <c r="C33" s="79"/>
      <c r="D33" s="79"/>
      <c r="E33" s="79"/>
    </row>
    <row r="34" spans="1:5" ht="21" customHeight="1" x14ac:dyDescent="0.2">
      <c r="A34" s="78"/>
      <c r="B34" s="79"/>
      <c r="C34" s="79"/>
      <c r="D34" s="79"/>
      <c r="E34" s="79"/>
    </row>
    <row r="35" spans="1:5" ht="25.5" customHeight="1" x14ac:dyDescent="0.2">
      <c r="A35" s="78"/>
      <c r="B35" s="79"/>
      <c r="C35" s="83" t="s">
        <v>85</v>
      </c>
      <c r="D35" s="249"/>
      <c r="E35" s="244"/>
    </row>
  </sheetData>
  <mergeCells count="3">
    <mergeCell ref="A20:B20"/>
    <mergeCell ref="A21:B21"/>
    <mergeCell ref="A11:B11"/>
  </mergeCells>
  <printOptions gridLinesSet="0"/>
  <pageMargins left="0.78740157480314965" right="0.78740157480314965" top="0.98425196850393704" bottom="0.98425196850393704" header="0.39370078740157483" footer="0.39370078740157483"/>
  <pageSetup scale="8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2:F27"/>
  <sheetViews>
    <sheetView showGridLines="0" view="pageLayout" topLeftCell="A17" zoomScale="80" zoomScaleNormal="100" zoomScalePageLayoutView="80" workbookViewId="0">
      <selection activeCell="E14" sqref="E14:E25"/>
    </sheetView>
  </sheetViews>
  <sheetFormatPr baseColWidth="10" defaultRowHeight="12.75" x14ac:dyDescent="0.2"/>
  <cols>
    <col min="1" max="1" width="10.28515625" style="29" customWidth="1"/>
    <col min="2" max="2" width="48.7109375" style="29" customWidth="1"/>
    <col min="3" max="3" width="11.42578125" style="29"/>
    <col min="4" max="4" width="19.28515625" style="29" customWidth="1"/>
    <col min="5" max="5" width="18.7109375" style="29" customWidth="1"/>
    <col min="6" max="16384" width="11.42578125" style="29"/>
  </cols>
  <sheetData>
    <row r="2" spans="1:6" ht="24" customHeight="1" x14ac:dyDescent="0.2">
      <c r="B2" s="27"/>
      <c r="C2" s="27"/>
      <c r="D2" s="27"/>
      <c r="E2" s="27"/>
      <c r="F2" s="28"/>
    </row>
    <row r="3" spans="1:6" ht="24" customHeight="1" x14ac:dyDescent="0.35">
      <c r="A3" s="26" t="s">
        <v>48</v>
      </c>
      <c r="B3" s="27"/>
      <c r="C3" s="27"/>
      <c r="D3" s="27"/>
      <c r="E3" s="27"/>
      <c r="F3" s="28"/>
    </row>
    <row r="4" spans="1:6" ht="19.5" x14ac:dyDescent="0.35">
      <c r="A4" s="30"/>
      <c r="B4" s="27"/>
      <c r="C4" s="27"/>
      <c r="D4" s="27"/>
      <c r="E4" s="201" t="s">
        <v>270</v>
      </c>
      <c r="F4" s="28"/>
    </row>
    <row r="5" spans="1:6" ht="21" customHeight="1" x14ac:dyDescent="0.25">
      <c r="A5" s="31" t="s">
        <v>87</v>
      </c>
      <c r="B5" s="31"/>
      <c r="C5" s="27"/>
      <c r="D5" s="27"/>
      <c r="E5" s="27"/>
      <c r="F5" s="28"/>
    </row>
    <row r="6" spans="1:6" ht="21" customHeight="1" x14ac:dyDescent="0.25">
      <c r="A6" s="31"/>
      <c r="B6" s="70"/>
      <c r="C6" s="69"/>
      <c r="D6" s="69"/>
      <c r="E6" s="27"/>
      <c r="F6" s="28"/>
    </row>
    <row r="7" spans="1:6" ht="15.75" x14ac:dyDescent="0.25">
      <c r="A7" s="31" t="s">
        <v>88</v>
      </c>
      <c r="B7" s="70"/>
      <c r="C7" s="69"/>
      <c r="D7" s="69"/>
      <c r="E7" s="27"/>
      <c r="F7" s="28"/>
    </row>
    <row r="8" spans="1:6" ht="18" customHeight="1" x14ac:dyDescent="0.2">
      <c r="A8" s="27" t="s">
        <v>89</v>
      </c>
      <c r="B8" s="69"/>
      <c r="C8" s="69"/>
      <c r="D8" s="69"/>
      <c r="E8" s="27"/>
      <c r="F8" s="28"/>
    </row>
    <row r="9" spans="1:6" ht="21" customHeight="1" x14ac:dyDescent="0.2">
      <c r="A9" s="202" t="s">
        <v>221</v>
      </c>
      <c r="B9" s="211"/>
      <c r="C9" s="211" t="s">
        <v>323</v>
      </c>
      <c r="D9" s="212"/>
      <c r="E9" s="68"/>
    </row>
    <row r="10" spans="1:6" ht="18" customHeight="1" x14ac:dyDescent="0.2">
      <c r="A10" s="214"/>
      <c r="B10" s="214"/>
      <c r="C10" s="214"/>
      <c r="D10" s="214"/>
      <c r="E10" s="67"/>
    </row>
    <row r="11" spans="1:6" ht="21" customHeight="1" x14ac:dyDescent="0.2">
      <c r="A11" s="15" t="s">
        <v>222</v>
      </c>
      <c r="B11" s="215"/>
      <c r="C11" s="208" t="s">
        <v>297</v>
      </c>
      <c r="D11" s="216"/>
      <c r="E11" s="66"/>
    </row>
    <row r="12" spans="1:6" ht="18" customHeight="1" x14ac:dyDescent="0.2"/>
    <row r="13" spans="1:6" s="35" customFormat="1" ht="63" customHeight="1" x14ac:dyDescent="0.2">
      <c r="A13" s="85" t="s">
        <v>64</v>
      </c>
      <c r="B13" s="86" t="s">
        <v>63</v>
      </c>
      <c r="C13" s="86" t="s">
        <v>62</v>
      </c>
      <c r="D13" s="86" t="s">
        <v>61</v>
      </c>
      <c r="E13" s="86" t="s">
        <v>278</v>
      </c>
    </row>
    <row r="14" spans="1:6" ht="35.1" customHeight="1" x14ac:dyDescent="0.2">
      <c r="A14" s="61">
        <v>1</v>
      </c>
      <c r="B14" s="192" t="s">
        <v>263</v>
      </c>
      <c r="C14" s="193" t="s">
        <v>306</v>
      </c>
      <c r="D14" s="194">
        <v>31</v>
      </c>
      <c r="E14" s="231">
        <v>392.40506329113924</v>
      </c>
    </row>
    <row r="15" spans="1:6" ht="35.1" customHeight="1" x14ac:dyDescent="0.2">
      <c r="A15" s="61">
        <v>2</v>
      </c>
      <c r="B15" s="192" t="s">
        <v>307</v>
      </c>
      <c r="C15" s="193" t="s">
        <v>266</v>
      </c>
      <c r="D15" s="194">
        <v>12</v>
      </c>
      <c r="E15" s="231">
        <v>151.8987341772152</v>
      </c>
    </row>
    <row r="16" spans="1:6" ht="35.1" customHeight="1" x14ac:dyDescent="0.2">
      <c r="A16" s="61">
        <v>3</v>
      </c>
      <c r="B16" s="192" t="s">
        <v>308</v>
      </c>
      <c r="C16" s="193" t="s">
        <v>309</v>
      </c>
      <c r="D16" s="194">
        <v>9</v>
      </c>
      <c r="E16" s="231">
        <v>113.92405063291139</v>
      </c>
    </row>
    <row r="17" spans="1:5" ht="35.1" customHeight="1" x14ac:dyDescent="0.2">
      <c r="A17" s="61">
        <v>4</v>
      </c>
      <c r="B17" s="192" t="s">
        <v>310</v>
      </c>
      <c r="C17" s="193" t="s">
        <v>311</v>
      </c>
      <c r="D17" s="194">
        <v>8</v>
      </c>
      <c r="E17" s="231">
        <v>101.26582278481013</v>
      </c>
    </row>
    <row r="18" spans="1:5" ht="35.1" customHeight="1" x14ac:dyDescent="0.2">
      <c r="A18" s="61">
        <v>5</v>
      </c>
      <c r="B18" s="192" t="s">
        <v>312</v>
      </c>
      <c r="C18" s="193" t="s">
        <v>313</v>
      </c>
      <c r="D18" s="194">
        <v>5</v>
      </c>
      <c r="E18" s="231">
        <v>63.291139240506332</v>
      </c>
    </row>
    <row r="19" spans="1:5" ht="35.1" customHeight="1" x14ac:dyDescent="0.2">
      <c r="A19" s="61">
        <v>6</v>
      </c>
      <c r="B19" s="192" t="s">
        <v>293</v>
      </c>
      <c r="C19" s="193" t="s">
        <v>314</v>
      </c>
      <c r="D19" s="194">
        <v>4</v>
      </c>
      <c r="E19" s="231">
        <v>50.632911392405063</v>
      </c>
    </row>
    <row r="20" spans="1:5" ht="35.1" customHeight="1" x14ac:dyDescent="0.2">
      <c r="A20" s="61">
        <v>7</v>
      </c>
      <c r="B20" s="192" t="s">
        <v>291</v>
      </c>
      <c r="C20" s="193" t="s">
        <v>315</v>
      </c>
      <c r="D20" s="194">
        <v>4</v>
      </c>
      <c r="E20" s="231">
        <v>50.632911392405063</v>
      </c>
    </row>
    <row r="21" spans="1:5" ht="47.25" customHeight="1" x14ac:dyDescent="0.2">
      <c r="A21" s="61">
        <v>8</v>
      </c>
      <c r="B21" s="192" t="s">
        <v>316</v>
      </c>
      <c r="C21" s="193" t="s">
        <v>317</v>
      </c>
      <c r="D21" s="194">
        <v>2</v>
      </c>
      <c r="E21" s="231">
        <v>25.316455696202532</v>
      </c>
    </row>
    <row r="22" spans="1:5" ht="35.1" customHeight="1" x14ac:dyDescent="0.2">
      <c r="A22" s="61">
        <v>9</v>
      </c>
      <c r="B22" s="192" t="s">
        <v>318</v>
      </c>
      <c r="C22" s="193" t="s">
        <v>319</v>
      </c>
      <c r="D22" s="194">
        <v>1</v>
      </c>
      <c r="E22" s="231">
        <v>12.658227848101266</v>
      </c>
    </row>
    <row r="23" spans="1:5" ht="35.1" customHeight="1" x14ac:dyDescent="0.2">
      <c r="A23" s="61">
        <v>10</v>
      </c>
      <c r="B23" s="192" t="s">
        <v>320</v>
      </c>
      <c r="C23" s="193" t="s">
        <v>321</v>
      </c>
      <c r="D23" s="194">
        <v>1</v>
      </c>
      <c r="E23" s="231">
        <v>12.658227848101266</v>
      </c>
    </row>
    <row r="24" spans="1:5" ht="35.1" customHeight="1" x14ac:dyDescent="0.25">
      <c r="A24" s="61">
        <v>11</v>
      </c>
      <c r="B24" s="193" t="s">
        <v>322</v>
      </c>
      <c r="C24" s="288"/>
      <c r="D24" s="196">
        <v>2</v>
      </c>
      <c r="E24" s="231">
        <v>25.316455696202532</v>
      </c>
    </row>
    <row r="25" spans="1:5" ht="35.1" customHeight="1" x14ac:dyDescent="0.35">
      <c r="A25" s="197"/>
      <c r="B25" s="232" t="s">
        <v>67</v>
      </c>
      <c r="C25" s="233"/>
      <c r="D25" s="289">
        <v>79</v>
      </c>
      <c r="E25" s="233"/>
    </row>
    <row r="26" spans="1:5" x14ac:dyDescent="0.2">
      <c r="A26" s="226" t="s">
        <v>279</v>
      </c>
    </row>
    <row r="27" spans="1:5" x14ac:dyDescent="0.2">
      <c r="A27" s="226" t="s">
        <v>280</v>
      </c>
    </row>
  </sheetData>
  <printOptions horizontalCentered="1"/>
  <pageMargins left="0.78740157480314965" right="0.78740157480314965" top="0.98425196850393704" bottom="0.98425196850393704" header="0.39370078740157483" footer="0.39370078740157483"/>
  <pageSetup scale="8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GridLines="0" workbookViewId="0">
      <selection activeCell="C17" sqref="C17"/>
    </sheetView>
  </sheetViews>
  <sheetFormatPr baseColWidth="10" defaultRowHeight="12.75" x14ac:dyDescent="0.2"/>
  <cols>
    <col min="1" max="1" width="48.5703125" style="29" customWidth="1"/>
    <col min="2" max="3" width="24.7109375" style="29" customWidth="1"/>
    <col min="4" max="4" width="25.28515625" style="29" customWidth="1"/>
    <col min="5" max="16384" width="11.42578125" style="29"/>
  </cols>
  <sheetData>
    <row r="1" spans="1:5" ht="24" customHeight="1" x14ac:dyDescent="0.35">
      <c r="A1" s="26" t="s">
        <v>0</v>
      </c>
      <c r="B1" s="27"/>
      <c r="C1" s="27"/>
      <c r="D1" s="27"/>
      <c r="E1" s="28"/>
    </row>
    <row r="2" spans="1:5" ht="15" customHeight="1" x14ac:dyDescent="0.35">
      <c r="A2" s="30"/>
      <c r="B2" s="27"/>
      <c r="C2" s="27"/>
      <c r="D2" s="201" t="s">
        <v>270</v>
      </c>
      <c r="E2" s="28"/>
    </row>
    <row r="3" spans="1:5" ht="21" customHeight="1" x14ac:dyDescent="0.25">
      <c r="A3" s="70" t="s">
        <v>90</v>
      </c>
      <c r="B3" s="69"/>
      <c r="C3" s="69"/>
      <c r="D3" s="27"/>
      <c r="E3" s="28"/>
    </row>
    <row r="4" spans="1:5" ht="21" customHeight="1" x14ac:dyDescent="0.25">
      <c r="A4" s="70" t="s">
        <v>91</v>
      </c>
      <c r="B4" s="69"/>
      <c r="C4" s="69"/>
      <c r="D4" s="27"/>
      <c r="E4" s="28"/>
    </row>
    <row r="5" spans="1:5" ht="6" customHeight="1" x14ac:dyDescent="0.2">
      <c r="A5" s="27"/>
      <c r="B5" s="27"/>
      <c r="C5" s="27"/>
      <c r="D5" s="27"/>
      <c r="E5" s="28"/>
    </row>
    <row r="6" spans="1:5" ht="21.75" customHeight="1" x14ac:dyDescent="0.2">
      <c r="A6" s="202" t="s">
        <v>221</v>
      </c>
      <c r="B6" s="211"/>
      <c r="C6" s="211" t="s">
        <v>281</v>
      </c>
      <c r="D6" s="212"/>
      <c r="E6" s="227"/>
    </row>
    <row r="7" spans="1:5" ht="6" customHeight="1" x14ac:dyDescent="0.2">
      <c r="A7" s="214"/>
      <c r="B7" s="214"/>
      <c r="C7" s="214"/>
      <c r="D7" s="214"/>
      <c r="E7" s="228"/>
    </row>
    <row r="8" spans="1:5" ht="20.25" customHeight="1" x14ac:dyDescent="0.2">
      <c r="A8" s="15" t="s">
        <v>222</v>
      </c>
      <c r="B8" s="215"/>
      <c r="C8" s="208" t="s">
        <v>297</v>
      </c>
      <c r="D8" s="216"/>
      <c r="E8" s="229"/>
    </row>
    <row r="9" spans="1:5" ht="6" customHeight="1" x14ac:dyDescent="0.2"/>
    <row r="10" spans="1:5" s="35" customFormat="1" ht="42" customHeight="1" x14ac:dyDescent="0.2">
      <c r="A10" s="74" t="s">
        <v>92</v>
      </c>
      <c r="B10" s="71" t="s">
        <v>93</v>
      </c>
      <c r="C10" s="71" t="s">
        <v>94</v>
      </c>
      <c r="D10" s="71" t="s">
        <v>95</v>
      </c>
    </row>
    <row r="11" spans="1:5" ht="21" customHeight="1" x14ac:dyDescent="0.35">
      <c r="A11" s="230"/>
      <c r="B11" s="62"/>
      <c r="C11" s="62"/>
      <c r="D11" s="62"/>
    </row>
    <row r="12" spans="1:5" ht="21" customHeight="1" x14ac:dyDescent="0.2">
      <c r="A12" s="62"/>
      <c r="B12" s="62"/>
      <c r="C12" s="62"/>
      <c r="D12" s="62"/>
    </row>
    <row r="13" spans="1:5" ht="21" customHeight="1" x14ac:dyDescent="0.2">
      <c r="A13" s="62"/>
      <c r="B13" s="62"/>
      <c r="C13" s="62"/>
      <c r="D13" s="62"/>
    </row>
    <row r="14" spans="1:5" ht="21" customHeight="1" x14ac:dyDescent="0.2">
      <c r="A14" s="62"/>
      <c r="B14" s="62"/>
      <c r="C14" s="62"/>
      <c r="D14" s="62"/>
    </row>
    <row r="15" spans="1:5" ht="21" customHeight="1" x14ac:dyDescent="0.2">
      <c r="A15" s="62"/>
      <c r="B15" s="62"/>
      <c r="C15" s="62"/>
      <c r="D15" s="62"/>
    </row>
    <row r="16" spans="1:5" ht="21" customHeight="1" x14ac:dyDescent="0.2">
      <c r="A16" s="62"/>
      <c r="B16" s="62"/>
      <c r="C16" s="62"/>
      <c r="D16" s="62"/>
    </row>
    <row r="17" spans="1:4" ht="21" customHeight="1" x14ac:dyDescent="0.2">
      <c r="A17" s="62"/>
      <c r="B17" s="62"/>
      <c r="C17" s="62"/>
      <c r="D17" s="62"/>
    </row>
    <row r="18" spans="1:4" ht="21" customHeight="1" x14ac:dyDescent="0.35">
      <c r="A18" s="230" t="s">
        <v>223</v>
      </c>
      <c r="B18" s="62"/>
      <c r="C18" s="62"/>
      <c r="D18" s="62"/>
    </row>
    <row r="19" spans="1:4" ht="21" customHeight="1" x14ac:dyDescent="0.2">
      <c r="A19" s="62"/>
      <c r="B19" s="62"/>
      <c r="C19" s="62"/>
      <c r="D19" s="62"/>
    </row>
    <row r="20" spans="1:4" ht="21" customHeight="1" x14ac:dyDescent="0.2">
      <c r="A20" s="62"/>
      <c r="B20" s="62"/>
      <c r="C20" s="62"/>
      <c r="D20" s="62"/>
    </row>
    <row r="21" spans="1:4" ht="21" customHeight="1" x14ac:dyDescent="0.2">
      <c r="A21" s="62"/>
      <c r="B21" s="62"/>
      <c r="C21" s="62"/>
      <c r="D21" s="62"/>
    </row>
    <row r="22" spans="1:4" ht="21" customHeight="1" x14ac:dyDescent="0.2">
      <c r="A22" s="62"/>
      <c r="B22" s="62"/>
      <c r="C22" s="62"/>
      <c r="D22" s="62"/>
    </row>
    <row r="23" spans="1:4" ht="21" customHeight="1" x14ac:dyDescent="0.2">
      <c r="A23" s="62"/>
      <c r="B23" s="62"/>
      <c r="C23" s="62"/>
      <c r="D23" s="62"/>
    </row>
    <row r="24" spans="1:4" ht="21" customHeight="1" x14ac:dyDescent="0.2">
      <c r="A24" s="62"/>
      <c r="B24" s="62"/>
      <c r="C24" s="62"/>
      <c r="D24" s="62"/>
    </row>
    <row r="25" spans="1:4" ht="21" customHeight="1" x14ac:dyDescent="0.2">
      <c r="A25" s="62"/>
      <c r="B25" s="62"/>
      <c r="C25" s="62"/>
      <c r="D25" s="62"/>
    </row>
    <row r="27" spans="1:4" ht="21" customHeight="1" x14ac:dyDescent="0.2">
      <c r="A27" s="87" t="s">
        <v>96</v>
      </c>
      <c r="B27" s="88"/>
      <c r="C27" s="89"/>
      <c r="D27" s="90"/>
    </row>
    <row r="28" spans="1:4" x14ac:dyDescent="0.2">
      <c r="A28" s="91"/>
      <c r="B28" s="91"/>
      <c r="C28" s="91"/>
      <c r="D28" s="91"/>
    </row>
    <row r="29" spans="1:4" ht="21" customHeight="1" x14ac:dyDescent="0.2">
      <c r="A29" s="87" t="s">
        <v>97</v>
      </c>
      <c r="B29" s="88"/>
      <c r="C29" s="89"/>
      <c r="D29" s="90"/>
    </row>
  </sheetData>
  <printOptions horizontalCentered="1" verticalCentered="1"/>
  <pageMargins left="0.87" right="0.78740157480314965" top="0.19685039370078741" bottom="0.19685039370078741" header="0.511811024" footer="0.511811024"/>
  <pageSetup scale="9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C1:AR132"/>
  <sheetViews>
    <sheetView tabSelected="1" workbookViewId="0">
      <selection activeCell="D106" sqref="D106"/>
    </sheetView>
  </sheetViews>
  <sheetFormatPr baseColWidth="10" defaultRowHeight="12.75" x14ac:dyDescent="0.2"/>
  <cols>
    <col min="1" max="1" width="3.85546875" customWidth="1"/>
    <col min="2" max="2" width="2" customWidth="1"/>
    <col min="3" max="3" width="2.85546875" customWidth="1"/>
    <col min="4" max="4" width="55.7109375" customWidth="1"/>
    <col min="5" max="5" width="2.5703125" customWidth="1"/>
    <col min="6" max="6" width="7.7109375" customWidth="1"/>
    <col min="7" max="7" width="1.7109375" customWidth="1"/>
    <col min="8" max="8" width="6.42578125" customWidth="1"/>
    <col min="9" max="9" width="1.5703125" customWidth="1"/>
    <col min="10" max="10" width="8" customWidth="1"/>
    <col min="11" max="11" width="1" customWidth="1"/>
    <col min="12" max="12" width="9.140625" customWidth="1"/>
    <col min="13" max="13" width="0.7109375" customWidth="1"/>
    <col min="14" max="14" width="2.140625" customWidth="1"/>
    <col min="15" max="15" width="6.140625" customWidth="1"/>
    <col min="16" max="16" width="1.7109375" customWidth="1"/>
    <col min="17" max="17" width="11.42578125" customWidth="1"/>
  </cols>
  <sheetData>
    <row r="1" spans="3:18" ht="16.5" thickBot="1" x14ac:dyDescent="0.3">
      <c r="C1" s="99"/>
      <c r="D1" s="97" t="s">
        <v>216</v>
      </c>
      <c r="E1" s="98"/>
      <c r="F1" s="98"/>
      <c r="G1" s="99"/>
      <c r="H1" s="99"/>
      <c r="I1" s="99"/>
      <c r="J1" s="99"/>
      <c r="K1" s="99"/>
      <c r="L1" s="99"/>
    </row>
    <row r="2" spans="3:18" ht="12.75" customHeight="1" x14ac:dyDescent="0.2">
      <c r="C2" s="307" t="s">
        <v>111</v>
      </c>
      <c r="D2" s="308"/>
      <c r="E2" s="308"/>
      <c r="F2" s="311" t="s">
        <v>282</v>
      </c>
      <c r="G2" s="312"/>
      <c r="H2" s="312"/>
      <c r="I2" s="312"/>
      <c r="J2" s="312"/>
      <c r="K2" s="311" t="s">
        <v>298</v>
      </c>
      <c r="L2" s="312"/>
      <c r="M2" s="312"/>
      <c r="N2" s="312"/>
      <c r="O2" s="312"/>
      <c r="P2" s="312"/>
      <c r="Q2" s="321"/>
      <c r="R2" s="317" t="s">
        <v>112</v>
      </c>
    </row>
    <row r="3" spans="3:18" ht="27.75" customHeight="1" thickBot="1" x14ac:dyDescent="0.25">
      <c r="C3" s="309"/>
      <c r="D3" s="310"/>
      <c r="E3" s="310"/>
      <c r="F3" s="313"/>
      <c r="G3" s="314"/>
      <c r="H3" s="314"/>
      <c r="I3" s="314"/>
      <c r="J3" s="314"/>
      <c r="K3" s="313"/>
      <c r="L3" s="314"/>
      <c r="M3" s="314"/>
      <c r="N3" s="314"/>
      <c r="O3" s="314"/>
      <c r="P3" s="314"/>
      <c r="Q3" s="322"/>
      <c r="R3" s="318" t="s">
        <v>113</v>
      </c>
    </row>
    <row r="4" spans="3:18" x14ac:dyDescent="0.2">
      <c r="C4" s="100" t="s">
        <v>114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63"/>
    </row>
    <row r="5" spans="3:18" x14ac:dyDescent="0.2">
      <c r="C5" s="102">
        <v>1</v>
      </c>
      <c r="D5" s="103" t="s">
        <v>115</v>
      </c>
      <c r="E5" s="158"/>
      <c r="F5" s="159">
        <v>121201</v>
      </c>
      <c r="G5" s="106"/>
      <c r="H5" s="106"/>
      <c r="I5" s="106" t="s">
        <v>116</v>
      </c>
      <c r="J5" s="107">
        <f>+F5/F6</f>
        <v>2.7661356582070478</v>
      </c>
      <c r="K5" s="159"/>
      <c r="L5" s="159">
        <v>119484</v>
      </c>
      <c r="M5" s="159"/>
      <c r="N5" s="159"/>
      <c r="O5" s="159"/>
      <c r="P5" s="159"/>
      <c r="Q5" s="237">
        <f>+L5/L6</f>
        <v>2.7269490597042179</v>
      </c>
      <c r="R5" s="160"/>
    </row>
    <row r="6" spans="3:18" ht="21" customHeight="1" x14ac:dyDescent="0.2">
      <c r="C6" s="108"/>
      <c r="D6" s="109" t="s">
        <v>117</v>
      </c>
      <c r="E6" s="158"/>
      <c r="F6" s="161">
        <v>43816</v>
      </c>
      <c r="G6" s="110"/>
      <c r="H6" s="110"/>
      <c r="I6" s="110"/>
      <c r="J6" s="110"/>
      <c r="K6" s="157"/>
      <c r="L6" s="161">
        <v>43816</v>
      </c>
      <c r="M6" s="162"/>
      <c r="N6" s="110"/>
      <c r="O6" s="110"/>
      <c r="P6" s="110"/>
      <c r="Q6" s="110"/>
      <c r="R6" s="108"/>
    </row>
    <row r="7" spans="3:18" x14ac:dyDescent="0.2">
      <c r="C7" s="102">
        <v>2</v>
      </c>
      <c r="D7" s="114" t="s">
        <v>115</v>
      </c>
      <c r="E7" s="158"/>
      <c r="F7" s="105">
        <v>121201</v>
      </c>
      <c r="G7" s="106"/>
      <c r="H7" s="106"/>
      <c r="I7" s="106" t="s">
        <v>116</v>
      </c>
      <c r="J7" s="107">
        <f>+F7/F8</f>
        <v>8.5053333333333327</v>
      </c>
      <c r="K7" s="104"/>
      <c r="L7" s="105">
        <v>119484</v>
      </c>
      <c r="N7" s="106"/>
      <c r="O7" s="106"/>
      <c r="P7" s="106"/>
      <c r="Q7" s="107">
        <f>+L7/L8</f>
        <v>8.4524617996604423</v>
      </c>
      <c r="R7" s="238" t="s">
        <v>224</v>
      </c>
    </row>
    <row r="8" spans="3:18" ht="21" customHeight="1" x14ac:dyDescent="0.2">
      <c r="C8" s="108"/>
      <c r="D8" s="115" t="s">
        <v>118</v>
      </c>
      <c r="E8" s="158"/>
      <c r="F8" s="111">
        <f>57*250</f>
        <v>14250</v>
      </c>
      <c r="G8" s="110"/>
      <c r="H8" s="110"/>
      <c r="I8" s="110"/>
      <c r="J8" s="116"/>
      <c r="K8" s="110"/>
      <c r="L8" s="111">
        <v>14136</v>
      </c>
      <c r="N8" s="110"/>
      <c r="O8" s="110"/>
      <c r="P8" s="110"/>
      <c r="Q8" s="112"/>
      <c r="R8" s="113"/>
    </row>
    <row r="9" spans="3:18" x14ac:dyDescent="0.2">
      <c r="C9" s="102">
        <v>3</v>
      </c>
      <c r="D9" s="103" t="s">
        <v>119</v>
      </c>
      <c r="E9" s="158"/>
      <c r="F9" s="105">
        <v>86274</v>
      </c>
      <c r="G9" s="106"/>
      <c r="H9" s="106"/>
      <c r="I9" s="106" t="s">
        <v>116</v>
      </c>
      <c r="J9" s="107">
        <f>+F9/F10</f>
        <v>3.6384109311740889</v>
      </c>
      <c r="K9" s="104"/>
      <c r="L9" s="105">
        <v>87191</v>
      </c>
      <c r="N9" s="106"/>
      <c r="O9" s="106"/>
      <c r="P9" s="106"/>
      <c r="Q9" s="107">
        <f>+L9/L10</f>
        <v>3.8988954970263383</v>
      </c>
      <c r="R9" s="117" t="s">
        <v>225</v>
      </c>
    </row>
    <row r="10" spans="3:18" ht="18" customHeight="1" x14ac:dyDescent="0.2">
      <c r="C10" s="108"/>
      <c r="D10" s="109" t="s">
        <v>120</v>
      </c>
      <c r="E10" s="158"/>
      <c r="F10" s="111">
        <v>23712</v>
      </c>
      <c r="G10" s="110"/>
      <c r="H10" s="110"/>
      <c r="I10" s="110"/>
      <c r="J10" s="112"/>
      <c r="K10" s="110"/>
      <c r="L10" s="111">
        <v>22363</v>
      </c>
      <c r="N10" s="110"/>
      <c r="O10" s="110"/>
      <c r="P10" s="110"/>
      <c r="Q10" s="112"/>
      <c r="R10" s="113"/>
    </row>
    <row r="11" spans="3:18" x14ac:dyDescent="0.2">
      <c r="C11" s="102">
        <v>4</v>
      </c>
      <c r="D11" s="103" t="s">
        <v>121</v>
      </c>
      <c r="E11" s="158"/>
      <c r="F11" s="105">
        <v>46165</v>
      </c>
      <c r="G11" s="106"/>
      <c r="H11" s="106"/>
      <c r="I11" s="106" t="s">
        <v>116</v>
      </c>
      <c r="J11" s="107">
        <f>+F11/F12</f>
        <v>5.1061829443645612</v>
      </c>
      <c r="K11" s="104"/>
      <c r="L11" s="105">
        <v>50956</v>
      </c>
      <c r="N11" s="106"/>
      <c r="O11" s="106"/>
      <c r="P11" s="106"/>
      <c r="Q11" s="107">
        <f>+L11/L12</f>
        <v>5.856338351913573</v>
      </c>
      <c r="R11" s="239" t="s">
        <v>227</v>
      </c>
    </row>
    <row r="12" spans="3:18" ht="15.75" customHeight="1" x14ac:dyDescent="0.2">
      <c r="C12" s="108"/>
      <c r="D12" s="109" t="s">
        <v>122</v>
      </c>
      <c r="E12" s="158"/>
      <c r="F12" s="111">
        <v>9041</v>
      </c>
      <c r="G12" s="110"/>
      <c r="H12" s="110"/>
      <c r="I12" s="110"/>
      <c r="J12" s="112"/>
      <c r="K12" s="110"/>
      <c r="L12" s="111">
        <v>8701</v>
      </c>
      <c r="N12" s="110"/>
      <c r="O12" s="110"/>
      <c r="P12" s="110"/>
      <c r="Q12" s="112"/>
      <c r="R12" s="113"/>
    </row>
    <row r="13" spans="3:18" x14ac:dyDescent="0.2">
      <c r="C13" s="102">
        <v>5</v>
      </c>
      <c r="D13" s="103" t="s">
        <v>123</v>
      </c>
      <c r="E13" s="158"/>
      <c r="F13" s="105">
        <v>53451</v>
      </c>
      <c r="G13" s="106" t="s">
        <v>124</v>
      </c>
      <c r="H13" s="106">
        <v>100</v>
      </c>
      <c r="I13" s="106" t="s">
        <v>116</v>
      </c>
      <c r="J13" s="120">
        <f>+F13/F14</f>
        <v>0.81810668095201655</v>
      </c>
      <c r="K13" s="119"/>
      <c r="L13" s="105">
        <v>50444</v>
      </c>
      <c r="N13" s="106" t="s">
        <v>124</v>
      </c>
      <c r="O13" s="106">
        <v>100</v>
      </c>
      <c r="P13" s="106" t="s">
        <v>116</v>
      </c>
      <c r="Q13" s="120">
        <f>+L13/L14</f>
        <v>0.80105443689258715</v>
      </c>
      <c r="R13" s="117" t="s">
        <v>226</v>
      </c>
    </row>
    <row r="14" spans="3:18" ht="18" customHeight="1" x14ac:dyDescent="0.2">
      <c r="C14" s="108"/>
      <c r="D14" s="109" t="s">
        <v>125</v>
      </c>
      <c r="E14" s="158"/>
      <c r="F14" s="111">
        <v>65335</v>
      </c>
      <c r="G14" s="110"/>
      <c r="H14" s="110"/>
      <c r="I14" s="110"/>
      <c r="J14" s="112"/>
      <c r="K14" s="110"/>
      <c r="L14" s="111">
        <v>62972</v>
      </c>
      <c r="N14" s="110"/>
      <c r="O14" s="110"/>
      <c r="P14" s="110"/>
      <c r="Q14" s="112"/>
      <c r="R14" s="113"/>
    </row>
    <row r="15" spans="3:18" x14ac:dyDescent="0.2">
      <c r="C15" s="102">
        <v>6</v>
      </c>
      <c r="D15" s="103" t="s">
        <v>122</v>
      </c>
      <c r="E15" s="158"/>
      <c r="F15" s="105">
        <f>F12</f>
        <v>9041</v>
      </c>
      <c r="G15" s="106"/>
      <c r="H15" s="106"/>
      <c r="I15" s="106" t="s">
        <v>116</v>
      </c>
      <c r="J15" s="107">
        <f>+F15/F16</f>
        <v>50.508379888268159</v>
      </c>
      <c r="K15" s="104"/>
      <c r="L15" s="105">
        <v>8701</v>
      </c>
      <c r="N15" s="106"/>
      <c r="O15" s="106"/>
      <c r="P15" s="106"/>
      <c r="Q15" s="107">
        <f>+L15/L16</f>
        <v>48.608938547486034</v>
      </c>
      <c r="R15" s="121" t="s">
        <v>228</v>
      </c>
    </row>
    <row r="16" spans="3:18" ht="20.25" customHeight="1" x14ac:dyDescent="0.2">
      <c r="C16" s="108"/>
      <c r="D16" s="109" t="s">
        <v>126</v>
      </c>
      <c r="E16" s="158"/>
      <c r="F16" s="111">
        <v>179</v>
      </c>
      <c r="G16" s="110"/>
      <c r="H16" s="110"/>
      <c r="I16" s="110"/>
      <c r="J16" s="112"/>
      <c r="K16" s="110"/>
      <c r="L16" s="111">
        <v>179</v>
      </c>
      <c r="N16" s="110"/>
      <c r="O16" s="110"/>
      <c r="P16" s="110"/>
      <c r="Q16" s="112"/>
      <c r="R16" s="113"/>
    </row>
    <row r="17" spans="3:18" x14ac:dyDescent="0.2">
      <c r="C17" s="102">
        <v>7</v>
      </c>
      <c r="D17" s="103" t="s">
        <v>127</v>
      </c>
      <c r="E17" s="158"/>
      <c r="F17" s="114" t="s">
        <v>294</v>
      </c>
      <c r="G17" s="106"/>
      <c r="H17" s="106"/>
      <c r="I17" s="106" t="s">
        <v>116</v>
      </c>
      <c r="J17" s="107">
        <v>1</v>
      </c>
      <c r="K17" s="104"/>
      <c r="L17" s="114" t="s">
        <v>299</v>
      </c>
      <c r="N17" s="106"/>
      <c r="O17" s="106"/>
      <c r="P17" s="106"/>
      <c r="Q17" s="107">
        <v>1.1000000000000001</v>
      </c>
      <c r="R17" s="121" t="s">
        <v>229</v>
      </c>
    </row>
    <row r="18" spans="3:18" ht="17.25" customHeight="1" x14ac:dyDescent="0.2">
      <c r="C18" s="108"/>
      <c r="D18" s="109" t="s">
        <v>128</v>
      </c>
      <c r="E18" s="158"/>
      <c r="F18" s="122">
        <v>81.8</v>
      </c>
      <c r="G18" s="110"/>
      <c r="H18" s="110"/>
      <c r="I18" s="110"/>
      <c r="J18" s="112"/>
      <c r="K18" s="110"/>
      <c r="L18" s="122">
        <v>80.099999999999994</v>
      </c>
      <c r="N18" s="110"/>
      <c r="O18" s="110"/>
      <c r="P18" s="110"/>
      <c r="Q18" s="112"/>
      <c r="R18" s="113"/>
    </row>
    <row r="19" spans="3:18" x14ac:dyDescent="0.2">
      <c r="C19" s="102">
        <v>8</v>
      </c>
      <c r="D19" s="103" t="s">
        <v>129</v>
      </c>
      <c r="E19" s="158"/>
      <c r="F19" s="105">
        <v>10631</v>
      </c>
      <c r="G19" s="106"/>
      <c r="H19" s="106"/>
      <c r="I19" s="106" t="s">
        <v>116</v>
      </c>
      <c r="J19" s="107">
        <f>+F19/F20</f>
        <v>29.126027397260273</v>
      </c>
      <c r="K19" s="104"/>
      <c r="L19" s="105">
        <v>10092</v>
      </c>
      <c r="N19" s="106"/>
      <c r="O19" s="106"/>
      <c r="P19" s="106" t="s">
        <v>116</v>
      </c>
      <c r="Q19" s="107">
        <f>+L19/L20</f>
        <v>27.649315068493152</v>
      </c>
      <c r="R19" s="121" t="s">
        <v>230</v>
      </c>
    </row>
    <row r="20" spans="3:18" ht="17.25" customHeight="1" x14ac:dyDescent="0.2">
      <c r="C20" s="108"/>
      <c r="D20" s="109" t="s">
        <v>130</v>
      </c>
      <c r="E20" s="158"/>
      <c r="F20" s="111">
        <v>365</v>
      </c>
      <c r="G20" s="110"/>
      <c r="H20" s="110"/>
      <c r="I20" s="110"/>
      <c r="J20" s="112"/>
      <c r="K20" s="110"/>
      <c r="L20" s="111">
        <v>365</v>
      </c>
      <c r="N20" s="110"/>
      <c r="O20" s="110"/>
      <c r="P20" s="110"/>
      <c r="Q20" s="112"/>
      <c r="R20" s="113"/>
    </row>
    <row r="21" spans="3:18" ht="17.25" customHeight="1" x14ac:dyDescent="0.2">
      <c r="C21" s="102">
        <v>9</v>
      </c>
      <c r="D21" s="103" t="s">
        <v>131</v>
      </c>
      <c r="E21" s="158"/>
      <c r="F21" s="105">
        <v>4452</v>
      </c>
      <c r="G21" s="106" t="s">
        <v>124</v>
      </c>
      <c r="H21" s="106">
        <v>100</v>
      </c>
      <c r="I21" s="106" t="s">
        <v>116</v>
      </c>
      <c r="J21" s="120">
        <f>+F21/F22</f>
        <v>0.4187752798419716</v>
      </c>
      <c r="K21" s="119"/>
      <c r="L21" s="105">
        <v>4015</v>
      </c>
      <c r="N21" s="106" t="s">
        <v>124</v>
      </c>
      <c r="O21" s="106">
        <v>100</v>
      </c>
      <c r="P21" s="106" t="s">
        <v>116</v>
      </c>
      <c r="Q21" s="120">
        <f>+L21/L22</f>
        <v>0.39783987316686487</v>
      </c>
      <c r="R21" s="121" t="s">
        <v>231</v>
      </c>
    </row>
    <row r="22" spans="3:18" ht="18.75" customHeight="1" x14ac:dyDescent="0.2">
      <c r="C22" s="108"/>
      <c r="D22" s="109" t="s">
        <v>122</v>
      </c>
      <c r="E22" s="158"/>
      <c r="F22" s="111">
        <v>10631</v>
      </c>
      <c r="G22" s="110"/>
      <c r="H22" s="110"/>
      <c r="I22" s="110"/>
      <c r="J22" s="112"/>
      <c r="K22" s="110"/>
      <c r="L22" s="111">
        <v>10092</v>
      </c>
      <c r="N22" s="110"/>
      <c r="O22" s="110"/>
      <c r="P22" s="110"/>
      <c r="Q22" s="112"/>
      <c r="R22" s="113"/>
    </row>
    <row r="23" spans="3:18" ht="19.5" customHeight="1" x14ac:dyDescent="0.2">
      <c r="C23" s="102">
        <v>10</v>
      </c>
      <c r="D23" s="103" t="s">
        <v>132</v>
      </c>
      <c r="E23" s="158"/>
      <c r="F23" s="123" t="s">
        <v>295</v>
      </c>
      <c r="G23" s="106"/>
      <c r="H23" s="106"/>
      <c r="I23" s="106" t="s">
        <v>116</v>
      </c>
      <c r="J23" s="240">
        <v>3.6</v>
      </c>
      <c r="K23" s="104"/>
      <c r="L23" s="123" t="s">
        <v>300</v>
      </c>
      <c r="N23" s="106"/>
      <c r="O23" s="106"/>
      <c r="P23" s="106" t="s">
        <v>116</v>
      </c>
      <c r="Q23" s="240">
        <v>3.4</v>
      </c>
      <c r="R23" s="121" t="s">
        <v>232</v>
      </c>
    </row>
    <row r="24" spans="3:18" ht="24.75" customHeight="1" x14ac:dyDescent="0.2">
      <c r="C24" s="108"/>
      <c r="D24" s="109" t="s">
        <v>130</v>
      </c>
      <c r="E24" s="158"/>
      <c r="F24" s="111">
        <v>365</v>
      </c>
      <c r="G24" s="110"/>
      <c r="H24" s="110"/>
      <c r="I24" s="110"/>
      <c r="J24" s="112"/>
      <c r="K24" s="110"/>
      <c r="L24" s="111">
        <v>365</v>
      </c>
      <c r="N24" s="110"/>
      <c r="O24" s="110"/>
      <c r="P24" s="110"/>
      <c r="Q24" s="112"/>
      <c r="R24" s="113"/>
    </row>
    <row r="25" spans="3:18" x14ac:dyDescent="0.2">
      <c r="C25" s="102">
        <v>11</v>
      </c>
      <c r="D25" s="103" t="s">
        <v>133</v>
      </c>
      <c r="E25" s="158"/>
      <c r="F25" s="105">
        <v>68</v>
      </c>
      <c r="G25" s="106"/>
      <c r="H25" s="106"/>
      <c r="I25" s="106" t="s">
        <v>116</v>
      </c>
      <c r="J25" s="120">
        <f>+F25/F26</f>
        <v>0.20118343195266272</v>
      </c>
      <c r="K25" s="119"/>
      <c r="L25" s="105">
        <v>56</v>
      </c>
      <c r="N25" s="106" t="s">
        <v>124</v>
      </c>
      <c r="O25" s="106">
        <v>100</v>
      </c>
      <c r="P25" s="106" t="s">
        <v>116</v>
      </c>
      <c r="Q25" s="120">
        <f>+L25/L26</f>
        <v>0.18481848184818481</v>
      </c>
      <c r="R25" s="121" t="s">
        <v>231</v>
      </c>
    </row>
    <row r="26" spans="3:18" ht="21.75" customHeight="1" x14ac:dyDescent="0.2">
      <c r="C26" s="108"/>
      <c r="D26" s="109" t="s">
        <v>134</v>
      </c>
      <c r="E26" s="158"/>
      <c r="F26" s="111">
        <v>338</v>
      </c>
      <c r="G26" s="110"/>
      <c r="H26" s="110"/>
      <c r="I26" s="110"/>
      <c r="J26" s="112"/>
      <c r="K26" s="110"/>
      <c r="L26" s="111">
        <v>303</v>
      </c>
      <c r="N26" s="110"/>
      <c r="O26" s="110"/>
      <c r="P26" s="110"/>
      <c r="Q26" s="112"/>
      <c r="R26" s="113"/>
    </row>
    <row r="27" spans="3:18" ht="24" x14ac:dyDescent="0.2">
      <c r="C27" s="102">
        <v>12</v>
      </c>
      <c r="D27" s="124" t="s">
        <v>135</v>
      </c>
      <c r="E27" s="158"/>
      <c r="F27" s="105">
        <v>248591</v>
      </c>
      <c r="G27" s="106"/>
      <c r="H27" s="106"/>
      <c r="I27" s="106" t="s">
        <v>116</v>
      </c>
      <c r="J27" s="107">
        <f>+F27/F28</f>
        <v>2.0510639351160469</v>
      </c>
      <c r="K27" s="104"/>
      <c r="L27" s="105">
        <v>266570</v>
      </c>
      <c r="N27" s="106"/>
      <c r="O27" s="106"/>
      <c r="P27" s="106" t="s">
        <v>116</v>
      </c>
      <c r="Q27" s="107">
        <f>+L27/L28</f>
        <v>2.2310100097084127</v>
      </c>
      <c r="R27" s="125"/>
    </row>
    <row r="28" spans="3:18" ht="18.75" customHeight="1" x14ac:dyDescent="0.2">
      <c r="C28" s="108"/>
      <c r="D28" s="115" t="s">
        <v>219</v>
      </c>
      <c r="E28" s="158"/>
      <c r="F28" s="111">
        <v>121201</v>
      </c>
      <c r="G28" s="110"/>
      <c r="H28" s="110"/>
      <c r="I28" s="110"/>
      <c r="J28" s="126"/>
      <c r="K28" s="110"/>
      <c r="L28" s="111">
        <v>119484</v>
      </c>
      <c r="N28" s="110"/>
      <c r="O28" s="110"/>
      <c r="P28" s="110"/>
      <c r="Q28" s="126"/>
      <c r="R28" s="113"/>
    </row>
    <row r="29" spans="3:18" x14ac:dyDescent="0.2">
      <c r="C29" s="102">
        <v>13</v>
      </c>
      <c r="D29" s="124" t="s">
        <v>136</v>
      </c>
      <c r="E29" s="158"/>
      <c r="F29" s="105">
        <v>156831</v>
      </c>
      <c r="G29" s="106"/>
      <c r="H29" s="106"/>
      <c r="I29" s="106" t="s">
        <v>116</v>
      </c>
      <c r="J29" s="107">
        <f>+F29/F30</f>
        <v>14.752234032546326</v>
      </c>
      <c r="K29" s="104"/>
      <c r="L29" s="105">
        <v>148577</v>
      </c>
      <c r="N29" s="106"/>
      <c r="O29" s="106"/>
      <c r="P29" s="106" t="s">
        <v>116</v>
      </c>
      <c r="Q29" s="107">
        <f>+L29/L30</f>
        <v>14.722255251684503</v>
      </c>
      <c r="R29" s="118"/>
    </row>
    <row r="30" spans="3:18" x14ac:dyDescent="0.2">
      <c r="C30" s="108"/>
      <c r="D30" s="109" t="s">
        <v>99</v>
      </c>
      <c r="E30" s="158"/>
      <c r="F30" s="111">
        <v>10631</v>
      </c>
      <c r="G30" s="110"/>
      <c r="H30" s="110"/>
      <c r="I30" s="110"/>
      <c r="J30" s="126"/>
      <c r="K30" s="127"/>
      <c r="L30" s="111">
        <v>10092</v>
      </c>
      <c r="N30" s="110"/>
      <c r="O30" s="110"/>
      <c r="P30" s="110"/>
      <c r="Q30" s="126"/>
      <c r="R30" s="113"/>
    </row>
    <row r="31" spans="3:18" ht="24" x14ac:dyDescent="0.2">
      <c r="C31" s="102">
        <v>14</v>
      </c>
      <c r="D31" s="124" t="s">
        <v>137</v>
      </c>
      <c r="E31" s="158"/>
      <c r="F31" s="105">
        <v>4587</v>
      </c>
      <c r="G31" s="106"/>
      <c r="H31" s="106"/>
      <c r="I31" s="106" t="s">
        <v>116</v>
      </c>
      <c r="J31" s="132">
        <f>+F31/F32</f>
        <v>3.7846222390904363E-2</v>
      </c>
      <c r="K31" s="104"/>
      <c r="L31" s="105">
        <v>4466</v>
      </c>
      <c r="N31" s="128"/>
      <c r="O31" s="106"/>
      <c r="P31" s="106" t="s">
        <v>116</v>
      </c>
      <c r="Q31" s="132">
        <f>+L31/L32</f>
        <v>3.7377389441264106E-2</v>
      </c>
      <c r="R31" s="121"/>
    </row>
    <row r="32" spans="3:18" ht="21" customHeight="1" x14ac:dyDescent="0.2">
      <c r="C32" s="108"/>
      <c r="D32" s="115" t="s">
        <v>218</v>
      </c>
      <c r="E32" s="158"/>
      <c r="F32" s="111">
        <v>121201</v>
      </c>
      <c r="G32" s="110"/>
      <c r="H32" s="110"/>
      <c r="I32" s="110"/>
      <c r="J32" s="112"/>
      <c r="K32" s="110"/>
      <c r="L32" s="111">
        <v>119484</v>
      </c>
      <c r="N32" s="110"/>
      <c r="O32" s="110"/>
      <c r="P32" s="110"/>
      <c r="Q32" s="112"/>
      <c r="R32" s="113"/>
    </row>
    <row r="33" spans="3:18" ht="16.5" customHeight="1" x14ac:dyDescent="0.2">
      <c r="C33" s="102">
        <v>15</v>
      </c>
      <c r="D33" s="124" t="s">
        <v>138</v>
      </c>
      <c r="E33" s="158"/>
      <c r="F33" s="105">
        <v>13116</v>
      </c>
      <c r="G33" s="106"/>
      <c r="H33" s="106"/>
      <c r="I33" s="106" t="s">
        <v>116</v>
      </c>
      <c r="J33" s="107">
        <f>+F33/F34</f>
        <v>1.2337503527419811</v>
      </c>
      <c r="K33" s="104"/>
      <c r="L33" s="105">
        <v>12498</v>
      </c>
      <c r="N33" s="128"/>
      <c r="O33" s="106"/>
      <c r="P33" s="106" t="s">
        <v>116</v>
      </c>
      <c r="Q33" s="107">
        <f>+L33/L34</f>
        <v>1.2384066587395957</v>
      </c>
      <c r="R33" s="118"/>
    </row>
    <row r="34" spans="3:18" ht="21" customHeight="1" x14ac:dyDescent="0.2">
      <c r="C34" s="108"/>
      <c r="D34" s="109" t="s">
        <v>99</v>
      </c>
      <c r="E34" s="158"/>
      <c r="F34" s="111">
        <v>10631</v>
      </c>
      <c r="G34" s="110"/>
      <c r="H34" s="110"/>
      <c r="I34" s="110"/>
      <c r="J34" s="129"/>
      <c r="K34" s="127"/>
      <c r="L34" s="111">
        <v>10092</v>
      </c>
      <c r="N34" s="110"/>
      <c r="O34" s="110"/>
      <c r="P34" s="110"/>
      <c r="Q34" s="129"/>
      <c r="R34" s="113"/>
    </row>
    <row r="35" spans="3:18" ht="24" x14ac:dyDescent="0.2">
      <c r="C35" s="102">
        <v>16</v>
      </c>
      <c r="D35" s="130" t="s">
        <v>139</v>
      </c>
      <c r="E35" s="158"/>
      <c r="F35" s="105"/>
      <c r="G35" s="106"/>
      <c r="H35" s="106"/>
      <c r="I35" s="106" t="s">
        <v>116</v>
      </c>
      <c r="J35" s="132" t="e">
        <f>+F35/F36</f>
        <v>#DIV/0!</v>
      </c>
      <c r="K35" s="131"/>
      <c r="L35" s="105"/>
      <c r="N35" s="106"/>
      <c r="O35" s="106"/>
      <c r="P35" s="106" t="s">
        <v>116</v>
      </c>
      <c r="Q35" s="132" t="e">
        <f>+L35/L36</f>
        <v>#DIV/0!</v>
      </c>
      <c r="R35" s="121"/>
    </row>
    <row r="36" spans="3:18" ht="24" customHeight="1" x14ac:dyDescent="0.2">
      <c r="C36" s="108"/>
      <c r="D36" s="115" t="s">
        <v>218</v>
      </c>
      <c r="E36" s="158"/>
      <c r="F36" s="111"/>
      <c r="G36" s="110"/>
      <c r="H36" s="110"/>
      <c r="I36" s="110"/>
      <c r="J36" s="126"/>
      <c r="K36" s="127"/>
      <c r="L36" s="111"/>
      <c r="N36" s="110"/>
      <c r="O36" s="110"/>
      <c r="P36" s="110"/>
      <c r="Q36" s="126"/>
      <c r="R36" s="113"/>
    </row>
    <row r="37" spans="3:18" x14ac:dyDescent="0.2">
      <c r="C37" s="102">
        <v>17</v>
      </c>
      <c r="D37" s="130" t="s">
        <v>140</v>
      </c>
      <c r="E37" s="158"/>
      <c r="F37" s="105"/>
      <c r="G37" s="106"/>
      <c r="H37" s="106"/>
      <c r="I37" s="106" t="s">
        <v>116</v>
      </c>
      <c r="J37" s="132" t="e">
        <f>+F37/F38</f>
        <v>#DIV/0!</v>
      </c>
      <c r="K37" s="104"/>
      <c r="L37" s="105"/>
      <c r="N37" s="106"/>
      <c r="O37" s="106"/>
      <c r="P37" s="106" t="s">
        <v>116</v>
      </c>
      <c r="Q37" s="132" t="e">
        <f>+L37/L38</f>
        <v>#DIV/0!</v>
      </c>
      <c r="R37" s="121"/>
    </row>
    <row r="38" spans="3:18" ht="21.75" customHeight="1" x14ac:dyDescent="0.2">
      <c r="C38" s="108"/>
      <c r="D38" s="109" t="s">
        <v>99</v>
      </c>
      <c r="E38" s="158"/>
      <c r="F38" s="111"/>
      <c r="G38" s="110"/>
      <c r="H38" s="110"/>
      <c r="I38" s="110"/>
      <c r="J38" s="126"/>
      <c r="K38" s="127"/>
      <c r="L38" s="111"/>
      <c r="N38" s="110"/>
      <c r="O38" s="110"/>
      <c r="P38" s="110"/>
      <c r="Q38" s="126"/>
      <c r="R38" s="113"/>
    </row>
    <row r="39" spans="3:18" ht="24" x14ac:dyDescent="0.2">
      <c r="C39" s="102">
        <v>18</v>
      </c>
      <c r="D39" s="130" t="s">
        <v>141</v>
      </c>
      <c r="E39" s="158"/>
      <c r="F39" s="105">
        <v>7864</v>
      </c>
      <c r="G39" s="106"/>
      <c r="H39" s="106"/>
      <c r="I39" s="106" t="s">
        <v>116</v>
      </c>
      <c r="J39" s="134">
        <f>+F39/F40</f>
        <v>6.4883953102697178E-2</v>
      </c>
      <c r="K39" s="133"/>
      <c r="L39" s="105">
        <v>6807</v>
      </c>
      <c r="N39" s="106"/>
      <c r="O39" s="106"/>
      <c r="P39" s="106" t="s">
        <v>116</v>
      </c>
      <c r="Q39" s="134">
        <f>+L39/L40</f>
        <v>5.6969970874761473E-2</v>
      </c>
      <c r="R39" s="121"/>
    </row>
    <row r="40" spans="3:18" ht="21.75" customHeight="1" x14ac:dyDescent="0.2">
      <c r="C40" s="108"/>
      <c r="D40" s="115" t="s">
        <v>219</v>
      </c>
      <c r="E40" s="158"/>
      <c r="F40" s="111">
        <v>121201</v>
      </c>
      <c r="G40" s="110"/>
      <c r="H40" s="110"/>
      <c r="I40" s="110"/>
      <c r="J40" s="112"/>
      <c r="K40" s="110"/>
      <c r="L40" s="111">
        <v>119484</v>
      </c>
      <c r="N40" s="110"/>
      <c r="O40" s="110"/>
      <c r="P40" s="110"/>
      <c r="Q40" s="112"/>
      <c r="R40" s="113"/>
    </row>
    <row r="41" spans="3:18" ht="24" x14ac:dyDescent="0.2">
      <c r="C41" s="102">
        <v>19</v>
      </c>
      <c r="D41" s="130" t="s">
        <v>142</v>
      </c>
      <c r="E41" s="158"/>
      <c r="F41" s="105">
        <v>4812</v>
      </c>
      <c r="G41" s="106"/>
      <c r="H41" s="106"/>
      <c r="I41" s="106" t="s">
        <v>116</v>
      </c>
      <c r="J41" s="132">
        <f>+F41/F42</f>
        <v>0.45263851001787225</v>
      </c>
      <c r="K41" s="131"/>
      <c r="L41" s="105">
        <v>4863</v>
      </c>
      <c r="N41" s="106"/>
      <c r="O41" s="106"/>
      <c r="P41" s="106" t="s">
        <v>116</v>
      </c>
      <c r="Q41" s="132">
        <f>+L41/L42</f>
        <v>0.4818668252080856</v>
      </c>
      <c r="R41" s="121"/>
    </row>
    <row r="42" spans="3:18" ht="22.5" customHeight="1" x14ac:dyDescent="0.2">
      <c r="C42" s="108"/>
      <c r="D42" s="109" t="s">
        <v>99</v>
      </c>
      <c r="E42" s="158"/>
      <c r="F42" s="111">
        <v>10631</v>
      </c>
      <c r="G42" s="110"/>
      <c r="H42" s="110"/>
      <c r="I42" s="110"/>
      <c r="J42" s="126"/>
      <c r="K42" s="127"/>
      <c r="L42" s="111">
        <v>10092</v>
      </c>
      <c r="N42" s="110"/>
      <c r="O42" s="110"/>
      <c r="P42" s="110"/>
      <c r="Q42" s="126"/>
      <c r="R42" s="113"/>
    </row>
    <row r="43" spans="3:18" x14ac:dyDescent="0.2">
      <c r="C43" s="102">
        <v>20</v>
      </c>
      <c r="D43" s="103" t="s">
        <v>143</v>
      </c>
      <c r="E43" s="158"/>
      <c r="F43" s="105"/>
      <c r="G43" s="106"/>
      <c r="H43" s="106"/>
      <c r="I43" s="106" t="s">
        <v>116</v>
      </c>
      <c r="J43" s="107" t="e">
        <f>+F43/F44</f>
        <v>#DIV/0!</v>
      </c>
      <c r="K43" s="104"/>
      <c r="L43" s="105"/>
      <c r="N43" s="106"/>
      <c r="O43" s="106"/>
      <c r="P43" s="106" t="s">
        <v>116</v>
      </c>
      <c r="Q43" s="107" t="e">
        <f>+L43/L44</f>
        <v>#DIV/0!</v>
      </c>
      <c r="R43" s="118"/>
    </row>
    <row r="44" spans="3:18" ht="18.75" customHeight="1" x14ac:dyDescent="0.2">
      <c r="C44" s="108"/>
      <c r="D44" s="109" t="s">
        <v>144</v>
      </c>
      <c r="E44" s="158"/>
      <c r="F44" s="111"/>
      <c r="G44" s="110"/>
      <c r="H44" s="110"/>
      <c r="I44" s="110"/>
      <c r="J44" s="136"/>
      <c r="K44" s="135"/>
      <c r="L44" s="111"/>
      <c r="N44" s="110"/>
      <c r="O44" s="110"/>
      <c r="P44" s="110"/>
      <c r="Q44" s="136"/>
      <c r="R44" s="113"/>
    </row>
    <row r="45" spans="3:18" ht="14.25" x14ac:dyDescent="0.2">
      <c r="C45" s="319" t="s">
        <v>145</v>
      </c>
      <c r="D45" s="320"/>
      <c r="E45" s="151"/>
      <c r="F45" s="151"/>
      <c r="G45" s="151"/>
      <c r="H45" s="151"/>
      <c r="I45" s="151"/>
      <c r="J45" s="151"/>
      <c r="K45" s="151"/>
      <c r="L45" s="151"/>
      <c r="M45" s="151"/>
      <c r="N45" s="137"/>
      <c r="O45" s="137"/>
      <c r="P45" s="137"/>
      <c r="Q45" s="137"/>
      <c r="R45" s="138"/>
    </row>
    <row r="46" spans="3:18" ht="24" x14ac:dyDescent="0.2">
      <c r="C46" s="298">
        <v>1</v>
      </c>
      <c r="D46" s="130" t="s">
        <v>215</v>
      </c>
      <c r="E46" s="158"/>
      <c r="F46" s="105"/>
      <c r="G46" s="106" t="s">
        <v>124</v>
      </c>
      <c r="H46" s="106">
        <v>100</v>
      </c>
      <c r="I46" s="106" t="s">
        <v>116</v>
      </c>
      <c r="J46" s="140" t="e">
        <f>+F46/F47</f>
        <v>#DIV/0!</v>
      </c>
      <c r="K46" s="131"/>
      <c r="L46" s="105"/>
      <c r="N46" s="106" t="s">
        <v>124</v>
      </c>
      <c r="O46" s="106">
        <v>100</v>
      </c>
      <c r="P46" s="106" t="s">
        <v>116</v>
      </c>
      <c r="Q46" s="140" t="e">
        <f>+L46/L47</f>
        <v>#DIV/0!</v>
      </c>
      <c r="R46" s="121"/>
    </row>
    <row r="47" spans="3:18" ht="20.25" customHeight="1" x14ac:dyDescent="0.2">
      <c r="C47" s="299"/>
      <c r="D47" s="109" t="s">
        <v>146</v>
      </c>
      <c r="E47" s="158"/>
      <c r="F47" s="111"/>
      <c r="G47" s="110"/>
      <c r="H47" s="110"/>
      <c r="I47" s="110"/>
      <c r="J47" s="112"/>
      <c r="K47" s="110"/>
      <c r="L47" s="111"/>
      <c r="N47" s="110"/>
      <c r="O47" s="110"/>
      <c r="P47" s="110"/>
      <c r="Q47" s="112"/>
      <c r="R47" s="113"/>
    </row>
    <row r="48" spans="3:18" ht="23.25" customHeight="1" x14ac:dyDescent="0.2">
      <c r="C48" s="154">
        <v>2</v>
      </c>
      <c r="D48" s="143" t="s">
        <v>147</v>
      </c>
      <c r="E48" s="158"/>
      <c r="F48" s="105"/>
      <c r="G48" s="106" t="s">
        <v>124</v>
      </c>
      <c r="H48" s="106">
        <v>100</v>
      </c>
      <c r="I48" s="106" t="s">
        <v>116</v>
      </c>
      <c r="J48" s="140" t="e">
        <f>+F48/F49</f>
        <v>#DIV/0!</v>
      </c>
      <c r="K48" s="106"/>
      <c r="L48" s="105"/>
      <c r="N48" s="106" t="s">
        <v>124</v>
      </c>
      <c r="O48" s="106">
        <v>100</v>
      </c>
      <c r="P48" s="106" t="s">
        <v>116</v>
      </c>
      <c r="Q48" s="140" t="e">
        <f>+L48/L49</f>
        <v>#DIV/0!</v>
      </c>
      <c r="R48" s="117"/>
    </row>
    <row r="49" spans="3:18" ht="24" x14ac:dyDescent="0.2">
      <c r="C49" s="108"/>
      <c r="D49" s="144" t="s">
        <v>148</v>
      </c>
      <c r="E49" s="158"/>
      <c r="F49" s="111"/>
      <c r="G49" s="110"/>
      <c r="H49" s="110"/>
      <c r="I49" s="110"/>
      <c r="J49" s="112"/>
      <c r="K49" s="106"/>
      <c r="L49" s="111"/>
      <c r="N49" s="110"/>
      <c r="O49" s="110"/>
      <c r="P49" s="110"/>
      <c r="Q49" s="112"/>
      <c r="R49" s="117"/>
    </row>
    <row r="50" spans="3:18" ht="24" x14ac:dyDescent="0.2">
      <c r="C50" s="154">
        <v>3</v>
      </c>
      <c r="D50" s="145" t="s">
        <v>149</v>
      </c>
      <c r="E50" s="158"/>
      <c r="F50" s="105"/>
      <c r="G50" s="106" t="s">
        <v>124</v>
      </c>
      <c r="H50" s="106">
        <v>100</v>
      </c>
      <c r="I50" s="106" t="s">
        <v>116</v>
      </c>
      <c r="J50" s="140" t="e">
        <f>+F50/F51</f>
        <v>#DIV/0!</v>
      </c>
      <c r="K50" s="146"/>
      <c r="L50" s="105"/>
      <c r="N50" s="106" t="s">
        <v>124</v>
      </c>
      <c r="O50" s="106">
        <v>100</v>
      </c>
      <c r="P50" s="106" t="s">
        <v>116</v>
      </c>
      <c r="Q50" s="140" t="e">
        <f>+L50/L51</f>
        <v>#DIV/0!</v>
      </c>
      <c r="R50" s="147"/>
    </row>
    <row r="51" spans="3:18" ht="19.5" customHeight="1" x14ac:dyDescent="0.2">
      <c r="C51" s="108"/>
      <c r="D51" s="145" t="s">
        <v>150</v>
      </c>
      <c r="E51" s="158"/>
      <c r="F51" s="111"/>
      <c r="G51" s="110"/>
      <c r="H51" s="110"/>
      <c r="I51" s="110"/>
      <c r="J51" s="112"/>
      <c r="K51" s="110"/>
      <c r="L51" s="111"/>
      <c r="N51" s="110"/>
      <c r="O51" s="110"/>
      <c r="P51" s="110"/>
      <c r="Q51" s="112"/>
      <c r="R51" s="113"/>
    </row>
    <row r="52" spans="3:18" ht="24" x14ac:dyDescent="0.2">
      <c r="C52" s="154">
        <v>4</v>
      </c>
      <c r="D52" s="145" t="s">
        <v>151</v>
      </c>
      <c r="E52" s="158"/>
      <c r="F52" s="105"/>
      <c r="G52" s="106" t="s">
        <v>124</v>
      </c>
      <c r="H52" s="106">
        <v>100</v>
      </c>
      <c r="I52" s="106" t="s">
        <v>116</v>
      </c>
      <c r="J52" s="140" t="e">
        <f>+F52/F53</f>
        <v>#DIV/0!</v>
      </c>
      <c r="K52" s="106"/>
      <c r="L52" s="105"/>
      <c r="N52" s="106" t="s">
        <v>124</v>
      </c>
      <c r="O52" s="106">
        <v>100</v>
      </c>
      <c r="P52" s="106" t="s">
        <v>116</v>
      </c>
      <c r="Q52" s="140" t="e">
        <f>+L52/L53</f>
        <v>#DIV/0!</v>
      </c>
      <c r="R52" s="117"/>
    </row>
    <row r="53" spans="3:18" ht="18" customHeight="1" x14ac:dyDescent="0.2">
      <c r="C53" s="108"/>
      <c r="D53" s="148" t="s">
        <v>152</v>
      </c>
      <c r="E53" s="158"/>
      <c r="F53" s="111"/>
      <c r="G53" s="110"/>
      <c r="H53" s="110"/>
      <c r="I53" s="110"/>
      <c r="J53" s="112"/>
      <c r="K53" s="110"/>
      <c r="L53" s="111"/>
      <c r="N53" s="110"/>
      <c r="O53" s="110"/>
      <c r="P53" s="110"/>
      <c r="Q53" s="112"/>
      <c r="R53" s="113"/>
    </row>
    <row r="54" spans="3:18" ht="24.75" customHeight="1" x14ac:dyDescent="0.2">
      <c r="C54" s="154">
        <v>5</v>
      </c>
      <c r="D54" s="145" t="s">
        <v>153</v>
      </c>
      <c r="E54" s="158"/>
      <c r="F54" s="105"/>
      <c r="G54" s="106" t="s">
        <v>124</v>
      </c>
      <c r="H54" s="106">
        <v>100</v>
      </c>
      <c r="I54" s="106" t="s">
        <v>116</v>
      </c>
      <c r="J54" s="140" t="e">
        <f>+F54/F55</f>
        <v>#DIV/0!</v>
      </c>
      <c r="K54" s="106"/>
      <c r="L54" s="105"/>
      <c r="N54" s="106" t="s">
        <v>124</v>
      </c>
      <c r="O54" s="106">
        <v>100</v>
      </c>
      <c r="P54" s="106" t="s">
        <v>116</v>
      </c>
      <c r="Q54" s="140" t="e">
        <f>+L54/L55</f>
        <v>#DIV/0!</v>
      </c>
      <c r="R54" s="117"/>
    </row>
    <row r="55" spans="3:18" ht="21" customHeight="1" x14ac:dyDescent="0.2">
      <c r="C55" s="108"/>
      <c r="D55" s="145" t="s">
        <v>150</v>
      </c>
      <c r="E55" s="158"/>
      <c r="F55" s="111"/>
      <c r="G55" s="110"/>
      <c r="H55" s="110"/>
      <c r="I55" s="110"/>
      <c r="J55" s="112"/>
      <c r="K55" s="110"/>
      <c r="L55" s="111"/>
      <c r="N55" s="110"/>
      <c r="O55" s="110"/>
      <c r="P55" s="110"/>
      <c r="Q55" s="112"/>
      <c r="R55" s="113"/>
    </row>
    <row r="56" spans="3:18" x14ac:dyDescent="0.2">
      <c r="C56" s="139">
        <v>6</v>
      </c>
      <c r="D56" s="149" t="s">
        <v>154</v>
      </c>
      <c r="E56" s="158"/>
      <c r="F56" s="105">
        <v>15310</v>
      </c>
      <c r="G56" s="106"/>
      <c r="H56" s="106"/>
      <c r="I56" s="106" t="s">
        <v>116</v>
      </c>
      <c r="J56" s="240">
        <f>+F56/F57</f>
        <v>6.4139086719731884</v>
      </c>
      <c r="K56" s="131"/>
      <c r="L56" s="105">
        <v>14519</v>
      </c>
      <c r="N56" s="106" t="s">
        <v>124</v>
      </c>
      <c r="O56" s="106">
        <v>100</v>
      </c>
      <c r="P56" s="106" t="s">
        <v>116</v>
      </c>
      <c r="Q56" s="240">
        <f>+L56/L57</f>
        <v>6.5049283154121866</v>
      </c>
      <c r="R56" s="121" t="s">
        <v>233</v>
      </c>
    </row>
    <row r="57" spans="3:18" ht="24" customHeight="1" x14ac:dyDescent="0.2">
      <c r="C57" s="141"/>
      <c r="D57" s="109" t="s">
        <v>258</v>
      </c>
      <c r="E57" s="158"/>
      <c r="F57" s="111">
        <v>2387</v>
      </c>
      <c r="G57" s="110"/>
      <c r="H57" s="110"/>
      <c r="I57" s="110"/>
      <c r="J57" s="112"/>
      <c r="K57" s="110"/>
      <c r="L57" s="111">
        <v>2232</v>
      </c>
      <c r="N57" s="110"/>
      <c r="O57" s="110"/>
      <c r="P57" s="110"/>
      <c r="Q57" s="112"/>
      <c r="R57" s="113"/>
    </row>
    <row r="58" spans="3:18" x14ac:dyDescent="0.2">
      <c r="C58" s="298">
        <v>7</v>
      </c>
      <c r="D58" s="103" t="s">
        <v>155</v>
      </c>
      <c r="E58" s="158"/>
      <c r="F58" s="105">
        <v>13891</v>
      </c>
      <c r="G58" s="106"/>
      <c r="H58" s="106"/>
      <c r="I58" s="150" t="s">
        <v>116</v>
      </c>
      <c r="J58" s="240">
        <f>+F58/F59</f>
        <v>5.022053506869125</v>
      </c>
      <c r="K58" s="119"/>
      <c r="L58" s="105">
        <v>14924</v>
      </c>
      <c r="N58" s="106" t="s">
        <v>124</v>
      </c>
      <c r="O58" s="106">
        <v>100</v>
      </c>
      <c r="P58" s="150" t="s">
        <v>116</v>
      </c>
      <c r="Q58" s="240">
        <f>+L58/L59</f>
        <v>5.290322580645161</v>
      </c>
      <c r="R58" s="121" t="s">
        <v>234</v>
      </c>
    </row>
    <row r="59" spans="3:18" ht="20.25" customHeight="1" x14ac:dyDescent="0.2">
      <c r="C59" s="299"/>
      <c r="D59" s="109" t="s">
        <v>156</v>
      </c>
      <c r="E59" s="158"/>
      <c r="F59" s="111">
        <v>2766</v>
      </c>
      <c r="G59" s="110"/>
      <c r="H59" s="110"/>
      <c r="I59" s="110"/>
      <c r="J59" s="112"/>
      <c r="K59" s="110"/>
      <c r="L59" s="111">
        <v>2821</v>
      </c>
      <c r="N59" s="110"/>
      <c r="O59" s="110"/>
      <c r="P59" s="110"/>
      <c r="Q59" s="112"/>
      <c r="R59" s="113"/>
    </row>
    <row r="60" spans="3:18" x14ac:dyDescent="0.2">
      <c r="C60" s="298">
        <v>8</v>
      </c>
      <c r="D60" s="103" t="s">
        <v>157</v>
      </c>
      <c r="E60" s="158"/>
      <c r="F60" s="105">
        <v>23074</v>
      </c>
      <c r="G60" s="106"/>
      <c r="H60" s="106"/>
      <c r="I60" s="150" t="s">
        <v>116</v>
      </c>
      <c r="J60" s="240">
        <f>+F60/F61</f>
        <v>12.049086161879895</v>
      </c>
      <c r="K60" s="119"/>
      <c r="L60" s="105">
        <v>24778</v>
      </c>
      <c r="N60" s="106" t="s">
        <v>124</v>
      </c>
      <c r="O60" s="106">
        <v>100</v>
      </c>
      <c r="P60" s="150" t="s">
        <v>116</v>
      </c>
      <c r="Q60" s="240">
        <f>+L60/L61</f>
        <v>12.706666666666667</v>
      </c>
      <c r="R60" s="121" t="s">
        <v>235</v>
      </c>
    </row>
    <row r="61" spans="3:18" ht="19.5" customHeight="1" x14ac:dyDescent="0.2">
      <c r="C61" s="299"/>
      <c r="D61" s="109" t="s">
        <v>158</v>
      </c>
      <c r="E61" s="158"/>
      <c r="F61" s="111">
        <v>1915</v>
      </c>
      <c r="G61" s="110"/>
      <c r="H61" s="110"/>
      <c r="I61" s="110"/>
      <c r="J61" s="112"/>
      <c r="K61" s="110"/>
      <c r="L61" s="111">
        <v>1950</v>
      </c>
      <c r="N61" s="110"/>
      <c r="O61" s="110"/>
      <c r="P61" s="110"/>
      <c r="Q61" s="112"/>
      <c r="R61" s="113"/>
    </row>
    <row r="62" spans="3:18" x14ac:dyDescent="0.2">
      <c r="C62" s="298">
        <v>9</v>
      </c>
      <c r="D62" s="103" t="s">
        <v>159</v>
      </c>
      <c r="E62" s="158"/>
      <c r="F62" s="105">
        <v>25683</v>
      </c>
      <c r="G62" s="106"/>
      <c r="H62" s="106"/>
      <c r="I62" s="150" t="s">
        <v>116</v>
      </c>
      <c r="J62" s="120">
        <f>+F62/F63</f>
        <v>0.93819178082191779</v>
      </c>
      <c r="K62" s="119"/>
      <c r="L62" s="105">
        <v>25015</v>
      </c>
      <c r="N62" s="106" t="s">
        <v>124</v>
      </c>
      <c r="O62" s="106">
        <v>100</v>
      </c>
      <c r="P62" s="150" t="s">
        <v>116</v>
      </c>
      <c r="Q62" s="120">
        <f>+L62/L63</f>
        <v>0.91378995433789956</v>
      </c>
      <c r="R62" s="121" t="s">
        <v>236</v>
      </c>
    </row>
    <row r="63" spans="3:18" ht="21.75" customHeight="1" x14ac:dyDescent="0.2">
      <c r="C63" s="299"/>
      <c r="D63" s="109" t="s">
        <v>160</v>
      </c>
      <c r="E63" s="158"/>
      <c r="F63" s="111">
        <v>27375</v>
      </c>
      <c r="G63" s="110"/>
      <c r="H63" s="110"/>
      <c r="I63" s="110"/>
      <c r="J63" s="112"/>
      <c r="K63" s="110"/>
      <c r="L63" s="111">
        <v>27375</v>
      </c>
      <c r="N63" s="110"/>
      <c r="O63" s="110"/>
      <c r="P63" s="110"/>
      <c r="Q63" s="112"/>
      <c r="R63" s="113"/>
    </row>
    <row r="64" spans="3:18" x14ac:dyDescent="0.2">
      <c r="C64" s="298">
        <v>10</v>
      </c>
      <c r="D64" s="114" t="s">
        <v>296</v>
      </c>
      <c r="E64" s="158"/>
      <c r="F64" s="105">
        <v>1915</v>
      </c>
      <c r="G64" s="106"/>
      <c r="H64" s="106"/>
      <c r="I64" s="150" t="s">
        <v>116</v>
      </c>
      <c r="J64" s="240">
        <f>+F64/F65</f>
        <v>25.533333333333335</v>
      </c>
      <c r="K64" s="119"/>
      <c r="L64" s="105">
        <v>1950</v>
      </c>
      <c r="N64" s="106" t="s">
        <v>124</v>
      </c>
      <c r="O64" s="106">
        <v>100</v>
      </c>
      <c r="P64" s="150" t="s">
        <v>116</v>
      </c>
      <c r="Q64" s="240">
        <f>+L64/L65</f>
        <v>26</v>
      </c>
      <c r="R64" s="121" t="s">
        <v>237</v>
      </c>
    </row>
    <row r="65" spans="3:44" ht="18.75" customHeight="1" x14ac:dyDescent="0.2">
      <c r="C65" s="299"/>
      <c r="D65" s="109" t="s">
        <v>161</v>
      </c>
      <c r="E65" s="158"/>
      <c r="F65" s="111">
        <v>75</v>
      </c>
      <c r="G65" s="110"/>
      <c r="H65" s="110"/>
      <c r="I65" s="110"/>
      <c r="J65" s="112"/>
      <c r="K65" s="110"/>
      <c r="L65" s="111">
        <v>75</v>
      </c>
      <c r="N65" s="110"/>
      <c r="O65" s="110"/>
      <c r="P65" s="110"/>
      <c r="Q65" s="112"/>
      <c r="R65" s="113"/>
    </row>
    <row r="66" spans="3:44" x14ac:dyDescent="0.2">
      <c r="C66" s="155" t="s">
        <v>204</v>
      </c>
      <c r="D66" s="151"/>
      <c r="E66" s="151"/>
      <c r="F66" s="151"/>
      <c r="G66" s="151"/>
      <c r="H66" s="151"/>
      <c r="I66" s="151"/>
      <c r="J66" s="151"/>
      <c r="K66" s="151"/>
      <c r="L66" s="151"/>
      <c r="M66" s="151"/>
      <c r="N66" s="151"/>
      <c r="O66" s="151"/>
      <c r="P66" s="137"/>
      <c r="Q66" s="137"/>
      <c r="R66" s="138"/>
    </row>
    <row r="67" spans="3:44" x14ac:dyDescent="0.2">
      <c r="C67" s="298">
        <v>1</v>
      </c>
      <c r="D67" s="103" t="s">
        <v>162</v>
      </c>
      <c r="E67" s="158"/>
      <c r="F67" s="105">
        <v>23712</v>
      </c>
      <c r="G67" s="106" t="s">
        <v>124</v>
      </c>
      <c r="H67" s="106">
        <v>100</v>
      </c>
      <c r="I67" s="106" t="s">
        <v>116</v>
      </c>
      <c r="J67" s="140">
        <f>+F67/F68</f>
        <v>1.0093219256799897</v>
      </c>
      <c r="K67" s="131"/>
      <c r="L67" s="105">
        <v>22363</v>
      </c>
      <c r="N67" s="106" t="s">
        <v>124</v>
      </c>
      <c r="O67" s="106">
        <v>100</v>
      </c>
      <c r="P67" s="106" t="s">
        <v>116</v>
      </c>
      <c r="Q67" s="140">
        <f>+L67/L68</f>
        <v>0.98702387783025114</v>
      </c>
      <c r="R67" s="121" t="s">
        <v>239</v>
      </c>
    </row>
    <row r="68" spans="3:44" ht="25.5" customHeight="1" x14ac:dyDescent="0.2">
      <c r="C68" s="299"/>
      <c r="D68" s="115" t="s">
        <v>163</v>
      </c>
      <c r="E68" s="158"/>
      <c r="F68" s="111">
        <v>23493</v>
      </c>
      <c r="G68" s="110"/>
      <c r="H68" s="110"/>
      <c r="I68" s="110"/>
      <c r="J68" s="112"/>
      <c r="K68" s="110"/>
      <c r="L68" s="111">
        <v>22657</v>
      </c>
      <c r="N68" s="110"/>
      <c r="O68" s="110"/>
      <c r="P68" s="110"/>
      <c r="Q68" s="112"/>
      <c r="R68" s="113"/>
    </row>
    <row r="69" spans="3:44" x14ac:dyDescent="0.2">
      <c r="C69" s="298">
        <v>2</v>
      </c>
      <c r="D69" s="103" t="s">
        <v>164</v>
      </c>
      <c r="E69" s="158"/>
      <c r="F69" s="105">
        <v>86642</v>
      </c>
      <c r="G69" s="106" t="s">
        <v>124</v>
      </c>
      <c r="H69" s="106">
        <v>100</v>
      </c>
      <c r="I69" s="106" t="s">
        <v>116</v>
      </c>
      <c r="J69" s="120">
        <f>+F69/F70</f>
        <v>1.0220953414573724</v>
      </c>
      <c r="K69" s="131"/>
      <c r="L69" s="105">
        <v>87191</v>
      </c>
      <c r="N69" s="106" t="s">
        <v>124</v>
      </c>
      <c r="O69" s="106">
        <v>100</v>
      </c>
      <c r="P69" s="106" t="s">
        <v>116</v>
      </c>
      <c r="Q69" s="120">
        <f>+L69/L70</f>
        <v>1.0346869511558361</v>
      </c>
      <c r="R69" s="121" t="s">
        <v>238</v>
      </c>
      <c r="S69" s="281"/>
    </row>
    <row r="70" spans="3:44" ht="17.25" customHeight="1" x14ac:dyDescent="0.2">
      <c r="C70" s="299"/>
      <c r="D70" s="115" t="s">
        <v>165</v>
      </c>
      <c r="E70" s="158"/>
      <c r="F70" s="111">
        <v>84769</v>
      </c>
      <c r="G70" s="110"/>
      <c r="H70" s="110"/>
      <c r="I70" s="110"/>
      <c r="J70" s="112"/>
      <c r="K70" s="110"/>
      <c r="L70" s="111">
        <v>84268</v>
      </c>
      <c r="N70" s="110"/>
      <c r="O70" s="110"/>
      <c r="P70" s="110"/>
      <c r="Q70" s="112"/>
      <c r="R70" s="113"/>
      <c r="V70" s="142"/>
      <c r="W70" s="142"/>
      <c r="X70" s="142"/>
      <c r="Y70" s="142"/>
      <c r="Z70" s="119"/>
      <c r="AA70" s="166"/>
      <c r="AB70" s="119"/>
      <c r="AC70" s="106"/>
      <c r="AD70" s="106"/>
      <c r="AE70" s="106"/>
      <c r="AF70" s="119"/>
      <c r="AG70" s="119"/>
      <c r="AH70" s="166"/>
      <c r="AI70" s="119"/>
      <c r="AJ70" s="106"/>
      <c r="AK70" s="106"/>
      <c r="AL70" s="106"/>
      <c r="AM70" s="119"/>
      <c r="AN70" s="301"/>
      <c r="AO70" s="92"/>
      <c r="AP70" s="92"/>
      <c r="AQ70" s="92"/>
      <c r="AR70" s="92"/>
    </row>
    <row r="71" spans="3:44" ht="21" customHeight="1" x14ac:dyDescent="0.2">
      <c r="C71" s="164">
        <v>3</v>
      </c>
      <c r="D71" s="103" t="s">
        <v>206</v>
      </c>
      <c r="E71" s="158"/>
      <c r="F71" s="105">
        <v>121201</v>
      </c>
      <c r="G71" s="106" t="s">
        <v>124</v>
      </c>
      <c r="H71" s="106">
        <v>100</v>
      </c>
      <c r="I71" s="106" t="s">
        <v>116</v>
      </c>
      <c r="J71" s="120">
        <f>+F71/F72</f>
        <v>1.0307960537506378</v>
      </c>
      <c r="K71" s="131"/>
      <c r="L71" s="105">
        <v>119484</v>
      </c>
      <c r="N71" s="106" t="s">
        <v>124</v>
      </c>
      <c r="O71" s="106">
        <v>100</v>
      </c>
      <c r="P71" s="106" t="s">
        <v>116</v>
      </c>
      <c r="Q71" s="120">
        <f>+L71/L72</f>
        <v>1.0222355306497839</v>
      </c>
      <c r="R71" s="117"/>
      <c r="T71" s="260"/>
      <c r="V71" s="142"/>
      <c r="W71" s="142"/>
      <c r="X71" s="142"/>
      <c r="Y71" s="142"/>
      <c r="Z71" s="119"/>
      <c r="AA71" s="166"/>
      <c r="AB71" s="119"/>
      <c r="AC71" s="106"/>
      <c r="AD71" s="106"/>
      <c r="AE71" s="106"/>
      <c r="AF71" s="119"/>
      <c r="AG71" s="119"/>
      <c r="AH71" s="166"/>
      <c r="AI71" s="119"/>
      <c r="AJ71" s="106"/>
      <c r="AK71" s="106"/>
      <c r="AL71" s="106"/>
      <c r="AM71" s="119"/>
      <c r="AN71" s="301"/>
      <c r="AO71" s="92"/>
      <c r="AP71" s="92"/>
      <c r="AQ71" s="92"/>
      <c r="AR71" s="92"/>
    </row>
    <row r="72" spans="3:44" ht="18" customHeight="1" x14ac:dyDescent="0.2">
      <c r="C72" s="164"/>
      <c r="D72" s="115" t="s">
        <v>207</v>
      </c>
      <c r="E72" s="158"/>
      <c r="F72" s="111">
        <v>117580</v>
      </c>
      <c r="G72" s="110"/>
      <c r="H72" s="110"/>
      <c r="I72" s="110"/>
      <c r="J72" s="112"/>
      <c r="K72" s="110"/>
      <c r="L72" s="111">
        <v>116885</v>
      </c>
      <c r="N72" s="110"/>
      <c r="O72" s="110"/>
      <c r="P72" s="110"/>
      <c r="Q72" s="112"/>
      <c r="R72" s="108"/>
      <c r="V72" s="142"/>
      <c r="W72" s="142"/>
      <c r="X72" s="142"/>
      <c r="Y72" s="142"/>
      <c r="Z72" s="119"/>
      <c r="AA72" s="166"/>
      <c r="AB72" s="119"/>
      <c r="AC72" s="106"/>
      <c r="AD72" s="106"/>
      <c r="AE72" s="106"/>
      <c r="AF72" s="119"/>
      <c r="AG72" s="119"/>
      <c r="AH72" s="166"/>
      <c r="AI72" s="119"/>
      <c r="AJ72" s="106"/>
      <c r="AK72" s="106"/>
      <c r="AL72" s="106"/>
      <c r="AM72" s="119"/>
      <c r="AN72" s="301"/>
      <c r="AO72" s="92"/>
      <c r="AP72" s="92"/>
      <c r="AQ72" s="92"/>
      <c r="AR72" s="92"/>
    </row>
    <row r="73" spans="3:44" ht="18" customHeight="1" x14ac:dyDescent="0.2">
      <c r="C73" s="298">
        <v>4</v>
      </c>
      <c r="D73" s="103" t="s">
        <v>210</v>
      </c>
      <c r="E73" s="158"/>
      <c r="F73" s="105"/>
      <c r="G73" s="106" t="s">
        <v>124</v>
      </c>
      <c r="H73" s="106">
        <v>100</v>
      </c>
      <c r="I73" s="106" t="s">
        <v>116</v>
      </c>
      <c r="J73" s="120" t="e">
        <f>+F73/F74</f>
        <v>#DIV/0!</v>
      </c>
      <c r="K73" s="131"/>
      <c r="L73" s="105"/>
      <c r="N73" s="106" t="s">
        <v>124</v>
      </c>
      <c r="O73" s="106">
        <v>100</v>
      </c>
      <c r="P73" s="106" t="s">
        <v>116</v>
      </c>
      <c r="Q73" s="120" t="e">
        <f>+L73/L74</f>
        <v>#DIV/0!</v>
      </c>
      <c r="R73" s="117"/>
      <c r="V73" s="142"/>
      <c r="W73" s="142"/>
      <c r="X73" s="142"/>
      <c r="Y73" s="142"/>
      <c r="Z73" s="119"/>
      <c r="AA73" s="166"/>
      <c r="AB73" s="119"/>
      <c r="AC73" s="106"/>
      <c r="AD73" s="106"/>
      <c r="AE73" s="106"/>
      <c r="AF73" s="119"/>
      <c r="AG73" s="119"/>
      <c r="AH73" s="166"/>
      <c r="AI73" s="119"/>
      <c r="AJ73" s="106"/>
      <c r="AK73" s="106"/>
      <c r="AL73" s="106"/>
      <c r="AM73" s="119"/>
      <c r="AN73" s="301"/>
      <c r="AO73" s="92"/>
      <c r="AP73" s="92"/>
      <c r="AQ73" s="92"/>
      <c r="AR73" s="92"/>
    </row>
    <row r="74" spans="3:44" ht="18" customHeight="1" x14ac:dyDescent="0.2">
      <c r="C74" s="299"/>
      <c r="D74" s="109" t="s">
        <v>212</v>
      </c>
      <c r="E74" s="158"/>
      <c r="F74" s="111"/>
      <c r="G74" s="110"/>
      <c r="H74" s="110"/>
      <c r="I74" s="110"/>
      <c r="J74" s="112"/>
      <c r="K74" s="110"/>
      <c r="L74" s="111"/>
      <c r="N74" s="110"/>
      <c r="O74" s="110"/>
      <c r="P74" s="110"/>
      <c r="Q74" s="112"/>
      <c r="R74" s="108"/>
      <c r="V74" s="142"/>
      <c r="W74" s="142"/>
      <c r="X74" s="142"/>
      <c r="Y74" s="142"/>
      <c r="Z74" s="119"/>
      <c r="AA74" s="166"/>
      <c r="AB74" s="119"/>
      <c r="AC74" s="106"/>
      <c r="AD74" s="106"/>
      <c r="AE74" s="106"/>
      <c r="AF74" s="119"/>
      <c r="AG74" s="119"/>
      <c r="AH74" s="166"/>
      <c r="AI74" s="119"/>
      <c r="AJ74" s="106"/>
      <c r="AK74" s="106"/>
      <c r="AL74" s="106"/>
      <c r="AM74" s="119"/>
      <c r="AN74" s="301"/>
      <c r="AO74" s="92"/>
      <c r="AP74" s="92"/>
      <c r="AQ74" s="92"/>
      <c r="AR74" s="92"/>
    </row>
    <row r="75" spans="3:44" ht="18" customHeight="1" x14ac:dyDescent="0.2">
      <c r="C75" s="164">
        <v>5</v>
      </c>
      <c r="D75" s="103" t="s">
        <v>240</v>
      </c>
      <c r="E75" s="158"/>
      <c r="F75" s="105">
        <v>18235</v>
      </c>
      <c r="G75" s="106" t="s">
        <v>124</v>
      </c>
      <c r="H75" s="106">
        <v>100</v>
      </c>
      <c r="I75" s="106" t="s">
        <v>116</v>
      </c>
      <c r="J75" s="120">
        <f>+F75/F76</f>
        <v>0.87879518072289153</v>
      </c>
      <c r="K75" s="131"/>
      <c r="L75" s="105">
        <v>18289</v>
      </c>
      <c r="N75" s="106" t="s">
        <v>124</v>
      </c>
      <c r="O75" s="106">
        <v>100</v>
      </c>
      <c r="P75" s="106" t="s">
        <v>116</v>
      </c>
      <c r="Q75" s="120">
        <f>+L75/L76</f>
        <v>0.84612537589636827</v>
      </c>
      <c r="R75" s="117"/>
      <c r="V75" s="142"/>
      <c r="W75" s="142"/>
      <c r="X75" s="142"/>
      <c r="Y75" s="142"/>
      <c r="Z75" s="119"/>
      <c r="AA75" s="166"/>
      <c r="AB75" s="119"/>
      <c r="AC75" s="106"/>
      <c r="AD75" s="106"/>
      <c r="AE75" s="106"/>
      <c r="AF75" s="119"/>
      <c r="AG75" s="119"/>
      <c r="AH75" s="166"/>
      <c r="AI75" s="119"/>
      <c r="AJ75" s="106"/>
      <c r="AK75" s="106"/>
      <c r="AL75" s="106"/>
      <c r="AM75" s="119"/>
      <c r="AN75" s="301"/>
      <c r="AO75" s="92"/>
      <c r="AP75" s="92"/>
      <c r="AQ75" s="92"/>
      <c r="AR75" s="92"/>
    </row>
    <row r="76" spans="3:44" ht="18" customHeight="1" x14ac:dyDescent="0.2">
      <c r="C76" s="164"/>
      <c r="D76" s="115" t="s">
        <v>211</v>
      </c>
      <c r="E76" s="158"/>
      <c r="F76" s="111">
        <v>20750</v>
      </c>
      <c r="G76" s="110"/>
      <c r="H76" s="110"/>
      <c r="I76" s="110"/>
      <c r="J76" s="112"/>
      <c r="K76" s="110"/>
      <c r="L76" s="111">
        <v>21615</v>
      </c>
      <c r="N76" s="110"/>
      <c r="O76" s="110"/>
      <c r="P76" s="110"/>
      <c r="Q76" s="112"/>
      <c r="R76" s="108"/>
      <c r="V76" s="142"/>
      <c r="W76" s="142"/>
      <c r="X76" s="142"/>
      <c r="Y76" s="142"/>
      <c r="Z76" s="119"/>
      <c r="AA76" s="166"/>
      <c r="AB76" s="119"/>
      <c r="AC76" s="106"/>
      <c r="AD76" s="106"/>
      <c r="AE76" s="106"/>
      <c r="AF76" s="119"/>
      <c r="AG76" s="119"/>
      <c r="AH76" s="166"/>
      <c r="AI76" s="119"/>
      <c r="AJ76" s="106"/>
      <c r="AK76" s="106"/>
      <c r="AL76" s="106"/>
      <c r="AM76" s="119"/>
      <c r="AN76" s="301"/>
      <c r="AO76" s="92"/>
      <c r="AP76" s="92"/>
      <c r="AQ76" s="92"/>
      <c r="AR76" s="92"/>
    </row>
    <row r="77" spans="3:44" ht="19.5" customHeight="1" x14ac:dyDescent="0.2">
      <c r="C77" s="298">
        <v>6</v>
      </c>
      <c r="D77" s="103" t="s">
        <v>166</v>
      </c>
      <c r="E77" s="158"/>
      <c r="F77" s="105">
        <v>7536</v>
      </c>
      <c r="G77" s="106" t="s">
        <v>124</v>
      </c>
      <c r="H77" s="106">
        <v>100</v>
      </c>
      <c r="I77" s="150" t="s">
        <v>116</v>
      </c>
      <c r="J77" s="120">
        <f>+F77/F78</f>
        <v>0.94199999999999995</v>
      </c>
      <c r="K77" s="119"/>
      <c r="L77" s="105">
        <v>7128</v>
      </c>
      <c r="N77" s="106" t="s">
        <v>124</v>
      </c>
      <c r="O77" s="106">
        <v>100</v>
      </c>
      <c r="P77" s="150" t="s">
        <v>116</v>
      </c>
      <c r="Q77" s="120">
        <f>+L77/L78</f>
        <v>0.9992990326650778</v>
      </c>
      <c r="R77" s="121" t="s">
        <v>241</v>
      </c>
      <c r="V77" s="142"/>
      <c r="W77" s="142"/>
      <c r="X77" s="165"/>
      <c r="Y77" s="165"/>
      <c r="Z77" s="106"/>
      <c r="AA77" s="159"/>
      <c r="AB77" s="106"/>
      <c r="AC77" s="106"/>
      <c r="AD77" s="106"/>
      <c r="AE77" s="106"/>
      <c r="AF77" s="106"/>
      <c r="AG77" s="106"/>
      <c r="AH77" s="159"/>
      <c r="AI77" s="106"/>
      <c r="AJ77" s="106"/>
      <c r="AK77" s="106"/>
      <c r="AL77" s="106"/>
      <c r="AM77" s="106"/>
      <c r="AN77" s="302"/>
      <c r="AO77" s="92"/>
      <c r="AP77" s="92"/>
      <c r="AQ77" s="92"/>
      <c r="AR77" s="92"/>
    </row>
    <row r="78" spans="3:44" ht="15" customHeight="1" x14ac:dyDescent="0.2">
      <c r="C78" s="299"/>
      <c r="D78" s="115" t="s">
        <v>167</v>
      </c>
      <c r="E78" s="158"/>
      <c r="F78" s="111">
        <v>8000</v>
      </c>
      <c r="G78" s="110"/>
      <c r="H78" s="110"/>
      <c r="I78" s="110"/>
      <c r="J78" s="112"/>
      <c r="K78" s="110"/>
      <c r="L78" s="111">
        <v>7133</v>
      </c>
      <c r="N78" s="110"/>
      <c r="O78" s="110"/>
      <c r="P78" s="110"/>
      <c r="Q78" s="112"/>
      <c r="R78" s="113"/>
      <c r="V78" s="142"/>
      <c r="W78" s="142"/>
      <c r="X78" s="142"/>
      <c r="Y78" s="142"/>
      <c r="Z78" s="119"/>
      <c r="AA78" s="166"/>
      <c r="AB78" s="119"/>
      <c r="AC78" s="106"/>
      <c r="AD78" s="106"/>
      <c r="AE78" s="106"/>
      <c r="AF78" s="119"/>
      <c r="AG78" s="119"/>
      <c r="AH78" s="166"/>
      <c r="AI78" s="119"/>
      <c r="AJ78" s="106"/>
      <c r="AK78" s="106"/>
      <c r="AL78" s="106"/>
      <c r="AM78" s="119"/>
      <c r="AN78" s="301"/>
      <c r="AO78" s="92"/>
      <c r="AP78" s="92"/>
      <c r="AQ78" s="92"/>
      <c r="AR78" s="92"/>
    </row>
    <row r="79" spans="3:44" ht="15" customHeight="1" x14ac:dyDescent="0.2">
      <c r="C79" s="164">
        <v>7</v>
      </c>
      <c r="D79" s="165" t="s">
        <v>208</v>
      </c>
      <c r="E79" s="158"/>
      <c r="F79" s="105">
        <f>F19</f>
        <v>10631</v>
      </c>
      <c r="G79" s="106" t="s">
        <v>124</v>
      </c>
      <c r="H79" s="106">
        <v>100</v>
      </c>
      <c r="I79" s="150" t="s">
        <v>116</v>
      </c>
      <c r="J79" s="120">
        <f>+F79/F80</f>
        <v>0.89133897878762469</v>
      </c>
      <c r="K79" s="119"/>
      <c r="L79" s="105">
        <v>10092</v>
      </c>
      <c r="N79" s="106" t="s">
        <v>124</v>
      </c>
      <c r="O79" s="106">
        <v>100</v>
      </c>
      <c r="P79" s="150" t="s">
        <v>116</v>
      </c>
      <c r="Q79" s="120">
        <f>+L79/L80</f>
        <v>0.88830208608397143</v>
      </c>
      <c r="R79" s="117"/>
      <c r="V79" s="142"/>
      <c r="W79" s="142"/>
      <c r="X79" s="142"/>
      <c r="Y79" s="142"/>
      <c r="Z79" s="119"/>
      <c r="AA79" s="166"/>
      <c r="AB79" s="119"/>
      <c r="AC79" s="106"/>
      <c r="AD79" s="106"/>
      <c r="AE79" s="106"/>
      <c r="AF79" s="119"/>
      <c r="AG79" s="119"/>
      <c r="AH79" s="166"/>
      <c r="AI79" s="119"/>
      <c r="AJ79" s="106"/>
      <c r="AK79" s="106"/>
      <c r="AL79" s="106"/>
      <c r="AM79" s="119"/>
      <c r="AN79" s="301"/>
      <c r="AO79" s="92"/>
      <c r="AP79" s="92"/>
      <c r="AQ79" s="92"/>
      <c r="AR79" s="92"/>
    </row>
    <row r="80" spans="3:44" ht="15" customHeight="1" x14ac:dyDescent="0.2">
      <c r="C80" s="164"/>
      <c r="D80" s="282" t="s">
        <v>209</v>
      </c>
      <c r="E80" s="158"/>
      <c r="F80" s="111">
        <v>11927</v>
      </c>
      <c r="G80" s="110"/>
      <c r="H80" s="110"/>
      <c r="I80" s="110"/>
      <c r="J80" s="112"/>
      <c r="K80" s="110"/>
      <c r="L80" s="111">
        <v>11361</v>
      </c>
      <c r="N80" s="110"/>
      <c r="O80" s="110"/>
      <c r="P80" s="110"/>
      <c r="Q80" s="112"/>
      <c r="R80" s="117"/>
      <c r="V80" s="142"/>
      <c r="W80" s="142"/>
      <c r="X80" s="142"/>
      <c r="Y80" s="142"/>
      <c r="Z80" s="119"/>
      <c r="AA80" s="166"/>
      <c r="AB80" s="119"/>
      <c r="AC80" s="106"/>
      <c r="AD80" s="106"/>
      <c r="AE80" s="106"/>
      <c r="AF80" s="119"/>
      <c r="AG80" s="119"/>
      <c r="AH80" s="166"/>
      <c r="AI80" s="119"/>
      <c r="AJ80" s="106"/>
      <c r="AK80" s="106"/>
      <c r="AL80" s="106"/>
      <c r="AM80" s="119"/>
      <c r="AN80" s="301"/>
      <c r="AO80" s="92"/>
      <c r="AP80" s="92"/>
      <c r="AQ80" s="92"/>
      <c r="AR80" s="92"/>
    </row>
    <row r="81" spans="3:44" ht="18" customHeight="1" x14ac:dyDescent="0.2">
      <c r="C81" s="298">
        <v>8</v>
      </c>
      <c r="D81" s="149" t="s">
        <v>168</v>
      </c>
      <c r="E81" s="158"/>
      <c r="F81" s="105">
        <v>453616</v>
      </c>
      <c r="G81" s="106" t="s">
        <v>124</v>
      </c>
      <c r="H81" s="106">
        <v>100</v>
      </c>
      <c r="I81" s="150" t="s">
        <v>116</v>
      </c>
      <c r="J81" s="120">
        <f>+F81/F82</f>
        <v>0.9142497813214232</v>
      </c>
      <c r="K81" s="119"/>
      <c r="L81" s="105">
        <v>468101</v>
      </c>
      <c r="N81" s="106" t="s">
        <v>124</v>
      </c>
      <c r="O81" s="106">
        <v>100</v>
      </c>
      <c r="P81" s="150" t="s">
        <v>116</v>
      </c>
      <c r="Q81" s="120">
        <f>+L81/L82</f>
        <v>1.0333515087429608</v>
      </c>
      <c r="R81" s="121" t="s">
        <v>241</v>
      </c>
      <c r="V81" s="142"/>
      <c r="W81" s="142"/>
      <c r="X81" s="165"/>
      <c r="Y81" s="165"/>
      <c r="Z81" s="106"/>
      <c r="AA81" s="159"/>
      <c r="AB81" s="106"/>
      <c r="AC81" s="106"/>
      <c r="AD81" s="106"/>
      <c r="AE81" s="106"/>
      <c r="AF81" s="106"/>
      <c r="AG81" s="106"/>
      <c r="AH81" s="159"/>
      <c r="AI81" s="106"/>
      <c r="AJ81" s="106"/>
      <c r="AK81" s="106"/>
      <c r="AL81" s="106"/>
      <c r="AM81" s="106"/>
      <c r="AN81" s="302"/>
      <c r="AO81" s="92"/>
      <c r="AP81" s="92"/>
      <c r="AQ81" s="92"/>
      <c r="AR81" s="92"/>
    </row>
    <row r="82" spans="3:44" ht="22.5" customHeight="1" x14ac:dyDescent="0.2">
      <c r="C82" s="299"/>
      <c r="D82" s="115" t="s">
        <v>169</v>
      </c>
      <c r="E82" s="158"/>
      <c r="F82" s="111">
        <v>496162</v>
      </c>
      <c r="G82" s="110"/>
      <c r="H82" s="110"/>
      <c r="I82" s="110"/>
      <c r="J82" s="112"/>
      <c r="K82" s="110"/>
      <c r="L82" s="111">
        <v>452993</v>
      </c>
      <c r="N82" s="110"/>
      <c r="O82" s="110"/>
      <c r="P82" s="110"/>
      <c r="Q82" s="112"/>
      <c r="R82" s="113"/>
      <c r="V82" s="142"/>
      <c r="W82" s="142"/>
      <c r="X82" s="142"/>
      <c r="Y82" s="142"/>
      <c r="Z82" s="119"/>
      <c r="AA82" s="166"/>
      <c r="AB82" s="119"/>
      <c r="AC82" s="106"/>
      <c r="AD82" s="106"/>
      <c r="AE82" s="106"/>
      <c r="AF82" s="119"/>
      <c r="AG82" s="119"/>
      <c r="AH82" s="166"/>
      <c r="AI82" s="119"/>
      <c r="AJ82" s="106"/>
      <c r="AK82" s="106"/>
      <c r="AL82" s="106"/>
      <c r="AM82" s="119"/>
      <c r="AN82" s="301"/>
      <c r="AO82" s="92"/>
      <c r="AP82" s="92"/>
      <c r="AQ82" s="92"/>
      <c r="AR82" s="92"/>
    </row>
    <row r="83" spans="3:44" x14ac:dyDescent="0.2">
      <c r="C83" s="298">
        <v>9</v>
      </c>
      <c r="D83" s="103" t="s">
        <v>170</v>
      </c>
      <c r="E83" s="158"/>
      <c r="F83" s="105">
        <v>17826</v>
      </c>
      <c r="G83" s="106" t="s">
        <v>124</v>
      </c>
      <c r="H83" s="106">
        <v>100</v>
      </c>
      <c r="I83" s="150" t="s">
        <v>116</v>
      </c>
      <c r="J83" s="120">
        <f>+F83/F84</f>
        <v>1.0083719877814232</v>
      </c>
      <c r="K83" s="119"/>
      <c r="L83" s="105">
        <v>17058</v>
      </c>
      <c r="N83" s="106" t="s">
        <v>124</v>
      </c>
      <c r="O83" s="106">
        <v>100</v>
      </c>
      <c r="P83" s="150" t="s">
        <v>116</v>
      </c>
      <c r="Q83" s="120">
        <f>+L83/L84</f>
        <v>1.033692885710823</v>
      </c>
      <c r="R83" s="121" t="s">
        <v>241</v>
      </c>
      <c r="V83" s="142"/>
      <c r="W83" s="142"/>
      <c r="X83" s="165"/>
      <c r="Y83" s="165"/>
      <c r="Z83" s="106"/>
      <c r="AA83" s="159"/>
      <c r="AB83" s="106"/>
      <c r="AC83" s="106"/>
      <c r="AD83" s="106"/>
      <c r="AE83" s="106"/>
      <c r="AF83" s="106"/>
      <c r="AG83" s="106"/>
      <c r="AH83" s="159"/>
      <c r="AI83" s="106"/>
      <c r="AJ83" s="106"/>
      <c r="AK83" s="106"/>
      <c r="AL83" s="106"/>
      <c r="AM83" s="106"/>
      <c r="AN83" s="302"/>
      <c r="AO83" s="92"/>
      <c r="AP83" s="92"/>
      <c r="AQ83" s="92"/>
      <c r="AR83" s="92"/>
    </row>
    <row r="84" spans="3:44" ht="27.75" customHeight="1" x14ac:dyDescent="0.2">
      <c r="C84" s="299"/>
      <c r="D84" s="115" t="s">
        <v>171</v>
      </c>
      <c r="E84" s="158"/>
      <c r="F84" s="111">
        <v>17678</v>
      </c>
      <c r="G84" s="110"/>
      <c r="H84" s="110"/>
      <c r="I84" s="110"/>
      <c r="J84" s="112"/>
      <c r="K84" s="110"/>
      <c r="L84" s="111">
        <v>16502</v>
      </c>
      <c r="N84" s="110"/>
      <c r="O84" s="110"/>
      <c r="P84" s="110"/>
      <c r="Q84" s="112"/>
      <c r="R84" s="113"/>
      <c r="V84" s="142"/>
      <c r="W84" s="142"/>
      <c r="X84" s="142"/>
      <c r="Y84" s="142"/>
      <c r="Z84" s="119"/>
      <c r="AA84" s="166"/>
      <c r="AB84" s="119"/>
      <c r="AC84" s="106"/>
      <c r="AD84" s="106"/>
      <c r="AE84" s="106"/>
      <c r="AF84" s="119"/>
      <c r="AG84" s="119"/>
      <c r="AH84" s="166"/>
      <c r="AI84" s="119"/>
      <c r="AJ84" s="106"/>
      <c r="AK84" s="106"/>
      <c r="AL84" s="106"/>
      <c r="AM84" s="119"/>
      <c r="AN84" s="301"/>
      <c r="AO84" s="92"/>
      <c r="AP84" s="92"/>
      <c r="AQ84" s="92"/>
      <c r="AR84" s="92"/>
    </row>
    <row r="85" spans="3:44" x14ac:dyDescent="0.2">
      <c r="C85" s="298">
        <v>10</v>
      </c>
      <c r="D85" s="103" t="s">
        <v>172</v>
      </c>
      <c r="E85" s="158"/>
      <c r="F85" s="105">
        <v>24441</v>
      </c>
      <c r="G85" s="106" t="s">
        <v>124</v>
      </c>
      <c r="H85" s="106">
        <v>100</v>
      </c>
      <c r="I85" s="150" t="s">
        <v>116</v>
      </c>
      <c r="J85" s="120">
        <f>+F85/F86</f>
        <v>0.99844764900526983</v>
      </c>
      <c r="K85" s="119"/>
      <c r="L85" s="105">
        <v>22407</v>
      </c>
      <c r="N85" s="106" t="s">
        <v>124</v>
      </c>
      <c r="O85" s="106">
        <v>100</v>
      </c>
      <c r="P85" s="150" t="s">
        <v>116</v>
      </c>
      <c r="Q85" s="120">
        <f>+L85/L86</f>
        <v>0.98082731451083383</v>
      </c>
      <c r="R85" s="121" t="s">
        <v>241</v>
      </c>
      <c r="V85" s="142"/>
      <c r="W85" s="142"/>
      <c r="X85" s="165"/>
      <c r="Y85" s="165"/>
      <c r="Z85" s="106"/>
      <c r="AA85" s="159"/>
      <c r="AB85" s="106"/>
      <c r="AC85" s="106"/>
      <c r="AD85" s="106"/>
      <c r="AE85" s="106"/>
      <c r="AF85" s="106"/>
      <c r="AG85" s="106"/>
      <c r="AH85" s="159"/>
      <c r="AI85" s="106"/>
      <c r="AJ85" s="106"/>
      <c r="AK85" s="106"/>
      <c r="AL85" s="106"/>
      <c r="AM85" s="106"/>
      <c r="AN85" s="302"/>
      <c r="AO85" s="92"/>
      <c r="AP85" s="92"/>
      <c r="AQ85" s="92"/>
      <c r="AR85" s="92"/>
    </row>
    <row r="86" spans="3:44" ht="26.25" customHeight="1" x14ac:dyDescent="0.2">
      <c r="C86" s="299"/>
      <c r="D86" s="115" t="s">
        <v>173</v>
      </c>
      <c r="E86" s="158"/>
      <c r="F86" s="111">
        <v>24479</v>
      </c>
      <c r="G86" s="110"/>
      <c r="H86" s="110"/>
      <c r="I86" s="110"/>
      <c r="J86" s="112"/>
      <c r="K86" s="110"/>
      <c r="L86" s="111">
        <v>22845</v>
      </c>
      <c r="N86" s="110"/>
      <c r="O86" s="110"/>
      <c r="P86" s="110"/>
      <c r="Q86" s="112"/>
      <c r="R86" s="113"/>
    </row>
    <row r="87" spans="3:44" x14ac:dyDescent="0.2">
      <c r="C87" s="298">
        <v>11</v>
      </c>
      <c r="D87" s="149" t="s">
        <v>242</v>
      </c>
      <c r="E87" s="158"/>
      <c r="F87" s="105"/>
      <c r="G87" s="106" t="s">
        <v>124</v>
      </c>
      <c r="H87" s="106">
        <v>100</v>
      </c>
      <c r="I87" s="150" t="s">
        <v>116</v>
      </c>
      <c r="J87" s="120" t="e">
        <f>+F87/F88</f>
        <v>#DIV/0!</v>
      </c>
      <c r="K87" s="119"/>
      <c r="L87" s="105"/>
      <c r="N87" s="106" t="s">
        <v>124</v>
      </c>
      <c r="O87" s="106">
        <v>100</v>
      </c>
      <c r="P87" s="150" t="s">
        <v>116</v>
      </c>
      <c r="Q87" s="120" t="e">
        <f>+L87/L88</f>
        <v>#DIV/0!</v>
      </c>
      <c r="R87" s="121"/>
    </row>
    <row r="88" spans="3:44" ht="23.25" customHeight="1" x14ac:dyDescent="0.2">
      <c r="C88" s="299"/>
      <c r="D88" s="109" t="s">
        <v>174</v>
      </c>
      <c r="E88" s="158"/>
      <c r="F88" s="111"/>
      <c r="G88" s="110"/>
      <c r="H88" s="110"/>
      <c r="I88" s="110"/>
      <c r="J88" s="112"/>
      <c r="K88" s="110"/>
      <c r="L88" s="111"/>
      <c r="N88" s="110"/>
      <c r="O88" s="110"/>
      <c r="P88" s="110"/>
      <c r="Q88" s="112"/>
      <c r="R88" s="113"/>
    </row>
    <row r="89" spans="3:44" x14ac:dyDescent="0.2">
      <c r="C89" s="298">
        <v>12</v>
      </c>
      <c r="D89" s="103" t="s">
        <v>175</v>
      </c>
      <c r="E89" s="158"/>
      <c r="F89" s="105"/>
      <c r="G89" s="106" t="s">
        <v>124</v>
      </c>
      <c r="H89" s="106">
        <v>100</v>
      </c>
      <c r="I89" s="150" t="s">
        <v>116</v>
      </c>
      <c r="J89" s="120" t="e">
        <f>+F89/F90</f>
        <v>#DIV/0!</v>
      </c>
      <c r="K89" s="119"/>
      <c r="L89" s="105"/>
      <c r="N89" s="106" t="s">
        <v>124</v>
      </c>
      <c r="O89" s="106">
        <v>100</v>
      </c>
      <c r="P89" s="150" t="s">
        <v>116</v>
      </c>
      <c r="Q89" s="120" t="e">
        <f>+L89/L90</f>
        <v>#DIV/0!</v>
      </c>
      <c r="R89" s="121"/>
    </row>
    <row r="90" spans="3:44" ht="22.5" customHeight="1" x14ac:dyDescent="0.2">
      <c r="C90" s="299"/>
      <c r="D90" s="109" t="s">
        <v>217</v>
      </c>
      <c r="E90" s="158"/>
      <c r="F90" s="111"/>
      <c r="G90" s="110"/>
      <c r="H90" s="110"/>
      <c r="I90" s="110"/>
      <c r="J90" s="112"/>
      <c r="K90" s="110"/>
      <c r="L90" s="111"/>
      <c r="N90" s="110"/>
      <c r="O90" s="110"/>
      <c r="P90" s="110"/>
      <c r="Q90" s="112"/>
      <c r="R90" s="113"/>
    </row>
    <row r="91" spans="3:44" x14ac:dyDescent="0.2">
      <c r="C91" s="298">
        <v>13</v>
      </c>
      <c r="D91" s="103" t="s">
        <v>176</v>
      </c>
      <c r="E91" s="158"/>
      <c r="F91" s="105">
        <v>906</v>
      </c>
      <c r="G91" s="106" t="s">
        <v>124</v>
      </c>
      <c r="H91" s="106">
        <v>100</v>
      </c>
      <c r="I91" s="150" t="s">
        <v>116</v>
      </c>
      <c r="J91" s="120">
        <f>+F91/F92</f>
        <v>0.88649706457925637</v>
      </c>
      <c r="K91" s="119"/>
      <c r="L91" s="105">
        <v>925</v>
      </c>
      <c r="N91" s="106" t="s">
        <v>124</v>
      </c>
      <c r="O91" s="106">
        <v>100</v>
      </c>
      <c r="P91" s="150" t="s">
        <v>116</v>
      </c>
      <c r="Q91" s="120">
        <f>+L91/L92</f>
        <v>0.88601532567049812</v>
      </c>
      <c r="R91" s="121" t="s">
        <v>239</v>
      </c>
    </row>
    <row r="92" spans="3:44" ht="17.25" customHeight="1" x14ac:dyDescent="0.2">
      <c r="C92" s="299"/>
      <c r="D92" s="115" t="s">
        <v>177</v>
      </c>
      <c r="E92" s="158"/>
      <c r="F92" s="111">
        <v>1022</v>
      </c>
      <c r="G92" s="110"/>
      <c r="H92" s="110"/>
      <c r="I92" s="110"/>
      <c r="J92" s="112"/>
      <c r="K92" s="110"/>
      <c r="L92" s="111">
        <v>1044</v>
      </c>
      <c r="N92" s="110"/>
      <c r="O92" s="110"/>
      <c r="P92" s="110"/>
      <c r="Q92" s="112"/>
      <c r="R92" s="113"/>
    </row>
    <row r="93" spans="3:44" x14ac:dyDescent="0.2">
      <c r="C93" s="155" t="s">
        <v>205</v>
      </c>
      <c r="D93" s="151"/>
      <c r="E93" s="151"/>
      <c r="F93" s="151"/>
      <c r="G93" s="137"/>
      <c r="H93" s="137"/>
      <c r="I93" s="137"/>
      <c r="J93" s="137"/>
      <c r="K93" s="137"/>
      <c r="L93" s="151"/>
      <c r="M93" s="151"/>
      <c r="N93" s="151"/>
      <c r="O93" s="137"/>
      <c r="P93" s="137"/>
      <c r="Q93" s="137"/>
      <c r="R93" s="138"/>
    </row>
    <row r="94" spans="3:44" x14ac:dyDescent="0.2">
      <c r="C94" s="298">
        <v>1</v>
      </c>
      <c r="D94" s="103" t="s">
        <v>120</v>
      </c>
      <c r="E94" s="158"/>
      <c r="F94" s="105">
        <v>5153</v>
      </c>
      <c r="G94" s="106" t="s">
        <v>124</v>
      </c>
      <c r="H94" s="106">
        <v>100</v>
      </c>
      <c r="I94" s="150" t="s">
        <v>116</v>
      </c>
      <c r="J94" s="140">
        <f>+F94/F95</f>
        <v>0.47506222918779384</v>
      </c>
      <c r="K94" s="119"/>
      <c r="L94" s="105">
        <v>5053</v>
      </c>
      <c r="N94" s="106" t="s">
        <v>124</v>
      </c>
      <c r="O94" s="106">
        <v>100</v>
      </c>
      <c r="P94" s="150" t="s">
        <v>116</v>
      </c>
      <c r="Q94" s="140">
        <f>+L94/L95</f>
        <v>0.5088620342396778</v>
      </c>
      <c r="R94" s="315" t="s">
        <v>243</v>
      </c>
    </row>
    <row r="95" spans="3:44" ht="24" customHeight="1" x14ac:dyDescent="0.2">
      <c r="C95" s="299"/>
      <c r="D95" s="109" t="s">
        <v>178</v>
      </c>
      <c r="E95" s="158"/>
      <c r="F95" s="111">
        <v>10847</v>
      </c>
      <c r="G95" s="110"/>
      <c r="H95" s="110"/>
      <c r="I95" s="110"/>
      <c r="J95" s="112"/>
      <c r="K95" s="110"/>
      <c r="L95" s="111">
        <v>9930</v>
      </c>
      <c r="N95" s="110"/>
      <c r="O95" s="110"/>
      <c r="P95" s="110"/>
      <c r="Q95" s="112"/>
      <c r="R95" s="316"/>
    </row>
    <row r="96" spans="3:44" x14ac:dyDescent="0.2">
      <c r="C96" s="298">
        <v>2</v>
      </c>
      <c r="D96" s="103" t="s">
        <v>179</v>
      </c>
      <c r="E96" s="158"/>
      <c r="F96" s="105"/>
      <c r="G96" s="106" t="s">
        <v>124</v>
      </c>
      <c r="H96" s="106">
        <v>100</v>
      </c>
      <c r="I96" s="150" t="s">
        <v>116</v>
      </c>
      <c r="J96" s="120" t="e">
        <f>+F96/F97</f>
        <v>#DIV/0!</v>
      </c>
      <c r="K96" s="119"/>
      <c r="L96" s="105"/>
      <c r="N96" s="106" t="s">
        <v>124</v>
      </c>
      <c r="O96" s="106">
        <v>100</v>
      </c>
      <c r="P96" s="150" t="s">
        <v>116</v>
      </c>
      <c r="Q96" s="120" t="e">
        <f>+L96/L97</f>
        <v>#DIV/0!</v>
      </c>
      <c r="R96" s="315"/>
    </row>
    <row r="97" spans="3:25" ht="23.25" customHeight="1" x14ac:dyDescent="0.2">
      <c r="C97" s="300"/>
      <c r="D97" s="109" t="s">
        <v>180</v>
      </c>
      <c r="E97" s="158"/>
      <c r="F97" s="111"/>
      <c r="G97" s="110"/>
      <c r="H97" s="110"/>
      <c r="I97" s="110"/>
      <c r="J97" s="112"/>
      <c r="K97" s="110"/>
      <c r="L97" s="111"/>
      <c r="N97" s="110"/>
      <c r="O97" s="110"/>
      <c r="P97" s="110"/>
      <c r="Q97" s="112"/>
      <c r="R97" s="323"/>
    </row>
    <row r="98" spans="3:25" x14ac:dyDescent="0.2">
      <c r="C98" s="298">
        <v>3</v>
      </c>
      <c r="D98" s="103" t="s">
        <v>181</v>
      </c>
      <c r="E98" s="158"/>
      <c r="F98" s="105">
        <v>6746</v>
      </c>
      <c r="G98" s="106" t="s">
        <v>124</v>
      </c>
      <c r="H98" s="106">
        <v>100</v>
      </c>
      <c r="I98" s="150" t="s">
        <v>116</v>
      </c>
      <c r="J98" s="120">
        <f>+F98/F99</f>
        <v>0.36994790238552233</v>
      </c>
      <c r="K98" s="119"/>
      <c r="L98" s="105">
        <v>6290</v>
      </c>
      <c r="N98" s="106" t="s">
        <v>124</v>
      </c>
      <c r="O98" s="106">
        <v>100</v>
      </c>
      <c r="P98" s="150" t="s">
        <v>116</v>
      </c>
      <c r="Q98" s="120">
        <f>+L98/L99</f>
        <v>0.34392257641205098</v>
      </c>
      <c r="R98" s="315" t="s">
        <v>244</v>
      </c>
    </row>
    <row r="99" spans="3:25" ht="18.75" customHeight="1" x14ac:dyDescent="0.2">
      <c r="C99" s="300"/>
      <c r="D99" s="109" t="s">
        <v>182</v>
      </c>
      <c r="E99" s="158"/>
      <c r="F99" s="111">
        <v>18235</v>
      </c>
      <c r="G99" s="110"/>
      <c r="H99" s="110"/>
      <c r="I99" s="110"/>
      <c r="J99" s="112"/>
      <c r="K99" s="110"/>
      <c r="L99" s="111">
        <v>18289</v>
      </c>
      <c r="N99" s="110"/>
      <c r="O99" s="110"/>
      <c r="P99" s="110"/>
      <c r="Q99" s="112"/>
      <c r="R99" s="316"/>
    </row>
    <row r="100" spans="3:25" x14ac:dyDescent="0.2">
      <c r="C100" s="156" t="s">
        <v>203</v>
      </c>
      <c r="D100" s="151"/>
      <c r="E100" s="151"/>
      <c r="F100" s="151"/>
      <c r="G100" s="151"/>
      <c r="H100" s="151"/>
      <c r="I100" s="151"/>
      <c r="J100" s="151"/>
      <c r="K100" s="151"/>
      <c r="L100" s="151"/>
      <c r="M100" s="151"/>
      <c r="N100" s="151"/>
      <c r="O100" s="151"/>
      <c r="P100" s="151"/>
      <c r="Q100" s="151"/>
      <c r="R100" s="152"/>
    </row>
    <row r="101" spans="3:25" ht="15" customHeight="1" x14ac:dyDescent="0.2">
      <c r="C101" s="298">
        <v>1</v>
      </c>
      <c r="D101" s="103" t="s">
        <v>183</v>
      </c>
      <c r="E101" s="158"/>
      <c r="F101" s="105">
        <v>59</v>
      </c>
      <c r="G101" s="106" t="s">
        <v>124</v>
      </c>
      <c r="H101" s="106">
        <v>100</v>
      </c>
      <c r="I101" s="150" t="s">
        <v>116</v>
      </c>
      <c r="J101" s="140">
        <f>+F101/F102</f>
        <v>5.5498071677170541E-3</v>
      </c>
      <c r="K101" s="119"/>
      <c r="L101" s="105">
        <v>55</v>
      </c>
      <c r="N101" s="106" t="s">
        <v>124</v>
      </c>
      <c r="O101" s="106">
        <v>100</v>
      </c>
      <c r="P101" s="150" t="s">
        <v>116</v>
      </c>
      <c r="Q101" s="140">
        <f>+L101/L102</f>
        <v>5.4498612762584227E-3</v>
      </c>
      <c r="R101" s="315" t="s">
        <v>245</v>
      </c>
      <c r="S101" s="303"/>
      <c r="T101" s="304"/>
      <c r="U101" s="304"/>
      <c r="V101" s="304"/>
      <c r="W101" s="304"/>
      <c r="X101" s="304"/>
      <c r="Y101" s="304"/>
    </row>
    <row r="102" spans="3:25" ht="22.5" customHeight="1" x14ac:dyDescent="0.2">
      <c r="C102" s="300"/>
      <c r="D102" s="109" t="s">
        <v>99</v>
      </c>
      <c r="E102" s="158"/>
      <c r="F102" s="111">
        <f>F19</f>
        <v>10631</v>
      </c>
      <c r="G102" s="110"/>
      <c r="H102" s="110"/>
      <c r="I102" s="110"/>
      <c r="J102" s="112"/>
      <c r="K102" s="110"/>
      <c r="L102" s="111">
        <v>10092</v>
      </c>
      <c r="N102" s="110"/>
      <c r="O102" s="110"/>
      <c r="P102" s="110"/>
      <c r="Q102" s="112"/>
      <c r="R102" s="316"/>
      <c r="S102" s="303"/>
      <c r="T102" s="304"/>
      <c r="U102" s="304"/>
      <c r="V102" s="304"/>
      <c r="W102" s="304"/>
      <c r="X102" s="304"/>
      <c r="Y102" s="304"/>
    </row>
    <row r="103" spans="3:25" x14ac:dyDescent="0.2">
      <c r="C103" s="298">
        <v>2</v>
      </c>
      <c r="D103" s="103" t="s">
        <v>184</v>
      </c>
      <c r="E103" s="158"/>
      <c r="F103" s="105">
        <v>40</v>
      </c>
      <c r="G103" s="106" t="s">
        <v>124</v>
      </c>
      <c r="H103" s="106">
        <v>100</v>
      </c>
      <c r="I103" s="150" t="s">
        <v>116</v>
      </c>
      <c r="J103" s="140">
        <f>+F103/F104</f>
        <v>3.7625811306556296E-3</v>
      </c>
      <c r="K103" s="119"/>
      <c r="L103" s="105">
        <v>42</v>
      </c>
      <c r="N103" s="106" t="s">
        <v>124</v>
      </c>
      <c r="O103" s="106">
        <v>100</v>
      </c>
      <c r="P103" s="150" t="s">
        <v>116</v>
      </c>
      <c r="Q103" s="140">
        <f>+L103/L104</f>
        <v>4.1617122473246136E-3</v>
      </c>
      <c r="R103" s="315" t="s">
        <v>246</v>
      </c>
    </row>
    <row r="104" spans="3:25" ht="20.25" customHeight="1" x14ac:dyDescent="0.2">
      <c r="C104" s="300"/>
      <c r="D104" s="109" t="s">
        <v>99</v>
      </c>
      <c r="E104" s="158"/>
      <c r="F104" s="111">
        <f>F19</f>
        <v>10631</v>
      </c>
      <c r="G104" s="110"/>
      <c r="H104" s="110"/>
      <c r="I104" s="110"/>
      <c r="J104" s="112"/>
      <c r="K104" s="110"/>
      <c r="L104" s="111">
        <v>10092</v>
      </c>
      <c r="N104" s="110"/>
      <c r="O104" s="110"/>
      <c r="P104" s="110"/>
      <c r="Q104" s="112"/>
      <c r="R104" s="316"/>
    </row>
    <row r="105" spans="3:25" x14ac:dyDescent="0.2">
      <c r="C105" s="298">
        <v>3</v>
      </c>
      <c r="D105" s="103" t="s">
        <v>185</v>
      </c>
      <c r="E105" s="158"/>
      <c r="F105" s="105">
        <v>5</v>
      </c>
      <c r="G105" s="106" t="s">
        <v>124</v>
      </c>
      <c r="H105" s="106">
        <v>100</v>
      </c>
      <c r="I105" s="150" t="s">
        <v>116</v>
      </c>
      <c r="J105" s="241">
        <f>+F105/F106</f>
        <v>2.7419797093501506E-4</v>
      </c>
      <c r="K105" s="119"/>
      <c r="L105" s="105">
        <v>5</v>
      </c>
      <c r="N105" s="106" t="s">
        <v>124</v>
      </c>
      <c r="O105" s="106">
        <v>100</v>
      </c>
      <c r="P105" s="150" t="s">
        <v>116</v>
      </c>
      <c r="Q105" s="241">
        <f>+L105/L106</f>
        <v>2.7338837552627263E-4</v>
      </c>
      <c r="R105" s="315" t="s">
        <v>247</v>
      </c>
    </row>
    <row r="106" spans="3:25" ht="21.75" customHeight="1" x14ac:dyDescent="0.2">
      <c r="C106" s="300"/>
      <c r="D106" s="109" t="s">
        <v>186</v>
      </c>
      <c r="E106" s="158"/>
      <c r="F106" s="111">
        <v>18235</v>
      </c>
      <c r="G106" s="110"/>
      <c r="H106" s="110"/>
      <c r="I106" s="110"/>
      <c r="J106" s="112"/>
      <c r="K106" s="110"/>
      <c r="L106" s="111">
        <v>18289</v>
      </c>
      <c r="N106" s="110"/>
      <c r="O106" s="110"/>
      <c r="P106" s="110"/>
      <c r="Q106" s="112"/>
      <c r="R106" s="316"/>
    </row>
    <row r="107" spans="3:25" x14ac:dyDescent="0.2">
      <c r="C107" s="298">
        <v>4</v>
      </c>
      <c r="D107" s="103" t="s">
        <v>187</v>
      </c>
      <c r="E107" s="158"/>
      <c r="F107" s="105">
        <v>2</v>
      </c>
      <c r="G107" s="106" t="s">
        <v>124</v>
      </c>
      <c r="H107" s="106">
        <v>100</v>
      </c>
      <c r="I107" s="150" t="s">
        <v>116</v>
      </c>
      <c r="J107" s="241">
        <f>+F107/F108</f>
        <v>2.6539278131634819E-4</v>
      </c>
      <c r="K107" s="119"/>
      <c r="L107" s="105">
        <v>1</v>
      </c>
      <c r="N107" s="106" t="s">
        <v>124</v>
      </c>
      <c r="O107" s="106">
        <v>100</v>
      </c>
      <c r="P107" s="150" t="s">
        <v>116</v>
      </c>
      <c r="Q107" s="241">
        <f>+L107/L108</f>
        <v>1.4029180695847364E-4</v>
      </c>
      <c r="R107" s="315" t="s">
        <v>248</v>
      </c>
    </row>
    <row r="108" spans="3:25" ht="20.25" customHeight="1" x14ac:dyDescent="0.2">
      <c r="C108" s="300"/>
      <c r="D108" s="109" t="s">
        <v>188</v>
      </c>
      <c r="E108" s="158"/>
      <c r="F108" s="111">
        <v>7536</v>
      </c>
      <c r="G108" s="110"/>
      <c r="H108" s="110"/>
      <c r="I108" s="110"/>
      <c r="J108" s="112"/>
      <c r="K108" s="110"/>
      <c r="L108" s="111">
        <v>7128</v>
      </c>
      <c r="N108" s="110"/>
      <c r="O108" s="110"/>
      <c r="P108" s="110"/>
      <c r="Q108" s="112"/>
      <c r="R108" s="316"/>
    </row>
    <row r="109" spans="3:25" x14ac:dyDescent="0.2">
      <c r="C109" s="298">
        <v>5</v>
      </c>
      <c r="D109" s="130" t="s">
        <v>189</v>
      </c>
      <c r="E109" s="158"/>
      <c r="F109" s="105">
        <v>265</v>
      </c>
      <c r="G109" s="106" t="s">
        <v>124</v>
      </c>
      <c r="H109" s="106">
        <v>100</v>
      </c>
      <c r="I109" s="150" t="s">
        <v>116</v>
      </c>
      <c r="J109" s="120">
        <f>+F109/F110</f>
        <v>2.4927099990593546E-2</v>
      </c>
      <c r="K109" s="119"/>
      <c r="L109" s="105">
        <v>256</v>
      </c>
      <c r="N109" s="106" t="s">
        <v>124</v>
      </c>
      <c r="O109" s="106">
        <v>100</v>
      </c>
      <c r="P109" s="150" t="s">
        <v>116</v>
      </c>
      <c r="Q109" s="120">
        <f>+L109/L110</f>
        <v>2.5366627031311931E-2</v>
      </c>
      <c r="R109" s="315" t="s">
        <v>249</v>
      </c>
    </row>
    <row r="110" spans="3:25" ht="20.25" customHeight="1" x14ac:dyDescent="0.2">
      <c r="C110" s="300"/>
      <c r="D110" s="109" t="s">
        <v>99</v>
      </c>
      <c r="E110" s="158"/>
      <c r="F110" s="111">
        <f>F19</f>
        <v>10631</v>
      </c>
      <c r="G110" s="110"/>
      <c r="H110" s="110"/>
      <c r="I110" s="110"/>
      <c r="J110" s="112"/>
      <c r="K110" s="110"/>
      <c r="L110" s="111">
        <v>10092</v>
      </c>
      <c r="N110" s="110"/>
      <c r="O110" s="110"/>
      <c r="P110" s="110"/>
      <c r="Q110" s="112"/>
      <c r="R110" s="316"/>
    </row>
    <row r="111" spans="3:25" x14ac:dyDescent="0.2">
      <c r="C111" s="298">
        <v>6</v>
      </c>
      <c r="D111" s="130" t="s">
        <v>190</v>
      </c>
      <c r="E111" s="158"/>
      <c r="F111" s="105">
        <v>366</v>
      </c>
      <c r="G111" s="106" t="s">
        <v>124</v>
      </c>
      <c r="H111" s="106">
        <v>100</v>
      </c>
      <c r="I111" s="150" t="s">
        <v>116</v>
      </c>
      <c r="J111" s="120">
        <f>+F111/F112</f>
        <v>3.4427617345499012E-2</v>
      </c>
      <c r="K111" s="119"/>
      <c r="L111" s="105">
        <v>337</v>
      </c>
      <c r="N111" s="106" t="s">
        <v>124</v>
      </c>
      <c r="O111" s="106">
        <v>100</v>
      </c>
      <c r="P111" s="150" t="s">
        <v>116</v>
      </c>
      <c r="Q111" s="120">
        <f>+L111/L112</f>
        <v>3.3392786365437972E-2</v>
      </c>
      <c r="R111" s="315" t="s">
        <v>250</v>
      </c>
    </row>
    <row r="112" spans="3:25" ht="22.5" customHeight="1" x14ac:dyDescent="0.2">
      <c r="C112" s="300"/>
      <c r="D112" s="109" t="s">
        <v>99</v>
      </c>
      <c r="E112" s="158"/>
      <c r="F112" s="111">
        <f>F19</f>
        <v>10631</v>
      </c>
      <c r="G112" s="110"/>
      <c r="H112" s="110"/>
      <c r="I112" s="110"/>
      <c r="J112" s="112"/>
      <c r="K112" s="110"/>
      <c r="L112" s="111">
        <v>10092</v>
      </c>
      <c r="N112" s="110"/>
      <c r="O112" s="110"/>
      <c r="P112" s="110"/>
      <c r="Q112" s="112"/>
      <c r="R112" s="316"/>
    </row>
    <row r="113" spans="3:18" ht="24" x14ac:dyDescent="0.2">
      <c r="C113" s="298">
        <v>7</v>
      </c>
      <c r="D113" s="153" t="s">
        <v>191</v>
      </c>
      <c r="E113" s="158"/>
      <c r="F113" s="105">
        <v>116</v>
      </c>
      <c r="G113" s="106" t="s">
        <v>124</v>
      </c>
      <c r="H113" s="106">
        <v>100</v>
      </c>
      <c r="I113" s="150" t="s">
        <v>116</v>
      </c>
      <c r="J113" s="120">
        <f>+F113/F114</f>
        <v>0.50655021834061131</v>
      </c>
      <c r="K113" s="119"/>
      <c r="L113" s="105">
        <v>87</v>
      </c>
      <c r="N113" s="106" t="s">
        <v>124</v>
      </c>
      <c r="O113" s="106">
        <v>100</v>
      </c>
      <c r="P113" s="150" t="s">
        <v>116</v>
      </c>
      <c r="Q113" s="120">
        <f>+L113/L114</f>
        <v>0.38157894736842107</v>
      </c>
      <c r="R113" s="315" t="s">
        <v>251</v>
      </c>
    </row>
    <row r="114" spans="3:18" ht="21.75" customHeight="1" x14ac:dyDescent="0.2">
      <c r="C114" s="300"/>
      <c r="D114" s="109" t="s">
        <v>192</v>
      </c>
      <c r="E114" s="158"/>
      <c r="F114" s="111">
        <v>229</v>
      </c>
      <c r="G114" s="110"/>
      <c r="H114" s="110"/>
      <c r="I114" s="110"/>
      <c r="J114" s="112"/>
      <c r="K114" s="110"/>
      <c r="L114" s="111">
        <v>228</v>
      </c>
      <c r="N114" s="110"/>
      <c r="O114" s="110"/>
      <c r="P114" s="110"/>
      <c r="Q114" s="112"/>
      <c r="R114" s="316"/>
    </row>
    <row r="115" spans="3:18" ht="15" customHeight="1" x14ac:dyDescent="0.2">
      <c r="C115" s="298">
        <v>8</v>
      </c>
      <c r="D115" s="305" t="s">
        <v>193</v>
      </c>
      <c r="E115" s="158"/>
      <c r="F115" s="105"/>
      <c r="G115" s="106"/>
      <c r="H115" s="106"/>
      <c r="I115" s="150" t="s">
        <v>116</v>
      </c>
      <c r="J115" s="120" t="e">
        <f>+F115/F116</f>
        <v>#DIV/0!</v>
      </c>
      <c r="K115" s="119"/>
      <c r="L115" s="105"/>
      <c r="N115" s="106" t="s">
        <v>124</v>
      </c>
      <c r="O115" s="106">
        <v>100</v>
      </c>
      <c r="P115" s="150" t="s">
        <v>116</v>
      </c>
      <c r="Q115" s="120" t="e">
        <f>+L115/L116</f>
        <v>#DIV/0!</v>
      </c>
      <c r="R115" s="315"/>
    </row>
    <row r="116" spans="3:18" ht="26.25" customHeight="1" x14ac:dyDescent="0.2">
      <c r="C116" s="300"/>
      <c r="D116" s="306"/>
      <c r="E116" s="158"/>
      <c r="F116" s="111"/>
      <c r="G116" s="110"/>
      <c r="H116" s="110"/>
      <c r="I116" s="110"/>
      <c r="J116" s="112"/>
      <c r="K116" s="110"/>
      <c r="L116" s="111"/>
      <c r="N116" s="110"/>
      <c r="O116" s="110"/>
      <c r="P116" s="110"/>
      <c r="Q116" s="112"/>
      <c r="R116" s="316"/>
    </row>
    <row r="117" spans="3:18" x14ac:dyDescent="0.2">
      <c r="C117" s="155" t="s">
        <v>201</v>
      </c>
      <c r="D117" s="101"/>
      <c r="E117" s="151"/>
      <c r="F117" s="151"/>
      <c r="G117" s="151"/>
      <c r="H117" s="151"/>
      <c r="I117" s="151"/>
      <c r="J117" s="151"/>
      <c r="K117" s="151"/>
      <c r="L117" s="151"/>
      <c r="M117" s="151"/>
      <c r="N117" s="151"/>
      <c r="O117" s="151"/>
      <c r="P117" s="151"/>
      <c r="Q117" s="151"/>
      <c r="R117" s="152"/>
    </row>
    <row r="118" spans="3:18" x14ac:dyDescent="0.2">
      <c r="C118" s="298">
        <v>1</v>
      </c>
      <c r="D118" s="103" t="s">
        <v>194</v>
      </c>
      <c r="E118" s="158"/>
      <c r="F118" s="105">
        <v>3</v>
      </c>
      <c r="G118" s="106" t="s">
        <v>124</v>
      </c>
      <c r="H118" s="106">
        <v>10000</v>
      </c>
      <c r="I118" s="150" t="s">
        <v>116</v>
      </c>
      <c r="J118" s="242">
        <f>F118/F119*H118</f>
        <v>7.6452599388379205</v>
      </c>
      <c r="K118" s="119"/>
      <c r="L118" s="105">
        <v>3</v>
      </c>
      <c r="N118" s="106" t="s">
        <v>124</v>
      </c>
      <c r="O118" s="106">
        <v>10000</v>
      </c>
      <c r="P118" s="150" t="s">
        <v>116</v>
      </c>
      <c r="Q118" s="242">
        <f>L118/L119*O118</f>
        <v>7.7519379844961236</v>
      </c>
      <c r="R118" s="315"/>
    </row>
    <row r="119" spans="3:18" ht="25.5" customHeight="1" x14ac:dyDescent="0.2">
      <c r="C119" s="299"/>
      <c r="D119" s="109" t="s">
        <v>195</v>
      </c>
      <c r="E119" s="158"/>
      <c r="F119" s="111">
        <v>3924</v>
      </c>
      <c r="G119" s="110"/>
      <c r="H119" s="110"/>
      <c r="I119" s="110"/>
      <c r="J119" s="112"/>
      <c r="K119" s="110"/>
      <c r="L119" s="111">
        <v>3870</v>
      </c>
      <c r="N119" s="110"/>
      <c r="O119" s="110"/>
      <c r="P119" s="110"/>
      <c r="Q119" s="112"/>
      <c r="R119" s="316"/>
    </row>
    <row r="120" spans="3:18" x14ac:dyDescent="0.2">
      <c r="C120" s="298">
        <v>2</v>
      </c>
      <c r="D120" s="103" t="s">
        <v>196</v>
      </c>
      <c r="E120" s="158"/>
      <c r="F120" s="105">
        <v>88</v>
      </c>
      <c r="G120" s="106" t="s">
        <v>124</v>
      </c>
      <c r="H120" s="106">
        <v>100</v>
      </c>
      <c r="I120" s="150" t="s">
        <v>116</v>
      </c>
      <c r="J120" s="120">
        <v>0.17299999999999999</v>
      </c>
      <c r="K120" s="119"/>
      <c r="L120" s="105">
        <v>89</v>
      </c>
      <c r="N120" s="106" t="s">
        <v>124</v>
      </c>
      <c r="O120" s="106">
        <v>1000</v>
      </c>
      <c r="P120" s="150" t="s">
        <v>116</v>
      </c>
      <c r="Q120" s="120">
        <v>0.23300000000000001</v>
      </c>
      <c r="R120" s="315" t="s">
        <v>252</v>
      </c>
    </row>
    <row r="121" spans="3:18" ht="21.75" customHeight="1" x14ac:dyDescent="0.2">
      <c r="C121" s="299"/>
      <c r="D121" s="109" t="s">
        <v>195</v>
      </c>
      <c r="E121" s="158"/>
      <c r="F121" s="111">
        <v>3924</v>
      </c>
      <c r="G121" s="110"/>
      <c r="H121" s="110"/>
      <c r="I121" s="110"/>
      <c r="J121" s="112"/>
      <c r="K121" s="110"/>
      <c r="L121" s="111">
        <v>3870</v>
      </c>
      <c r="N121" s="110"/>
      <c r="O121" s="110"/>
      <c r="P121" s="110"/>
      <c r="Q121" s="112"/>
      <c r="R121" s="316"/>
    </row>
    <row r="122" spans="3:18" x14ac:dyDescent="0.2">
      <c r="C122" s="298">
        <v>3</v>
      </c>
      <c r="D122" s="103" t="s">
        <v>184</v>
      </c>
      <c r="E122" s="158"/>
      <c r="F122" s="105">
        <v>36</v>
      </c>
      <c r="G122" s="106" t="s">
        <v>124</v>
      </c>
      <c r="H122" s="106">
        <v>100</v>
      </c>
      <c r="I122" s="150" t="s">
        <v>116</v>
      </c>
      <c r="J122" s="120">
        <v>5.8000000000000003E-2</v>
      </c>
      <c r="K122" s="119"/>
      <c r="L122" s="105">
        <v>41</v>
      </c>
      <c r="N122" s="106" t="s">
        <v>124</v>
      </c>
      <c r="O122" s="106">
        <v>100</v>
      </c>
      <c r="P122" s="150" t="s">
        <v>116</v>
      </c>
      <c r="Q122" s="120">
        <v>8.5999999999999993E-2</v>
      </c>
      <c r="R122" s="315" t="s">
        <v>253</v>
      </c>
    </row>
    <row r="123" spans="3:18" x14ac:dyDescent="0.2">
      <c r="C123" s="299"/>
      <c r="D123" s="109" t="s">
        <v>197</v>
      </c>
      <c r="E123" s="158"/>
      <c r="F123" s="111">
        <v>3924</v>
      </c>
      <c r="G123" s="110"/>
      <c r="H123" s="110"/>
      <c r="I123" s="110"/>
      <c r="J123" s="112"/>
      <c r="K123" s="110"/>
      <c r="L123" s="111">
        <v>3870</v>
      </c>
      <c r="N123" s="110"/>
      <c r="O123" s="110"/>
      <c r="P123" s="110"/>
      <c r="Q123" s="112"/>
      <c r="R123" s="316"/>
    </row>
    <row r="124" spans="3:18" x14ac:dyDescent="0.2">
      <c r="C124" s="155" t="s">
        <v>202</v>
      </c>
      <c r="D124" s="101"/>
      <c r="E124" s="151"/>
      <c r="F124" s="151"/>
      <c r="G124" s="151"/>
      <c r="H124" s="151"/>
      <c r="I124" s="151"/>
      <c r="J124" s="151"/>
      <c r="K124" s="151"/>
      <c r="L124" s="151"/>
      <c r="M124" s="151"/>
      <c r="N124" s="151"/>
      <c r="O124" s="151"/>
      <c r="P124" s="151"/>
      <c r="Q124" s="151"/>
      <c r="R124" s="152"/>
    </row>
    <row r="125" spans="3:18" x14ac:dyDescent="0.2">
      <c r="C125" s="298">
        <v>1</v>
      </c>
      <c r="D125" s="103" t="s">
        <v>198</v>
      </c>
      <c r="E125" s="158"/>
      <c r="F125" s="105">
        <v>3872</v>
      </c>
      <c r="G125" s="106" t="s">
        <v>124</v>
      </c>
      <c r="H125" s="106">
        <v>100</v>
      </c>
      <c r="I125" s="150" t="s">
        <v>116</v>
      </c>
      <c r="J125" s="140">
        <f>+F125/F126</f>
        <v>0.6819302571327932</v>
      </c>
      <c r="K125" s="119"/>
      <c r="L125" s="105">
        <v>3382</v>
      </c>
      <c r="N125" s="106" t="s">
        <v>124</v>
      </c>
      <c r="O125" s="106">
        <v>100</v>
      </c>
      <c r="P125" s="150" t="s">
        <v>116</v>
      </c>
      <c r="Q125" s="140">
        <f>+L125/L126</f>
        <v>0.67169811320754713</v>
      </c>
      <c r="R125" s="315" t="s">
        <v>254</v>
      </c>
    </row>
    <row r="126" spans="3:18" ht="20.25" customHeight="1" x14ac:dyDescent="0.2">
      <c r="C126" s="299"/>
      <c r="D126" s="109" t="s">
        <v>199</v>
      </c>
      <c r="E126" s="158"/>
      <c r="F126" s="111">
        <v>5678</v>
      </c>
      <c r="G126" s="110"/>
      <c r="H126" s="110"/>
      <c r="I126" s="110"/>
      <c r="J126" s="112"/>
      <c r="K126" s="110"/>
      <c r="L126" s="111">
        <v>5035</v>
      </c>
      <c r="N126" s="110"/>
      <c r="O126" s="110"/>
      <c r="P126" s="110"/>
      <c r="Q126" s="112"/>
      <c r="R126" s="316"/>
    </row>
    <row r="127" spans="3:18" ht="16.5" customHeight="1" x14ac:dyDescent="0.2">
      <c r="C127" s="298">
        <v>2</v>
      </c>
      <c r="D127" s="103" t="s">
        <v>200</v>
      </c>
      <c r="E127" s="158"/>
      <c r="F127" s="105">
        <v>1689</v>
      </c>
      <c r="G127" s="106" t="s">
        <v>124</v>
      </c>
      <c r="H127" s="106">
        <v>100</v>
      </c>
      <c r="I127" s="150" t="s">
        <v>116</v>
      </c>
      <c r="J127" s="120">
        <f>+F127/F128</f>
        <v>0.29746389573793591</v>
      </c>
      <c r="K127" s="119"/>
      <c r="L127" s="105">
        <v>1491</v>
      </c>
      <c r="N127" s="106" t="s">
        <v>124</v>
      </c>
      <c r="O127" s="106">
        <v>100</v>
      </c>
      <c r="P127" s="150" t="s">
        <v>116</v>
      </c>
      <c r="Q127" s="120">
        <f>+L127/L128</f>
        <v>0.29612711022840121</v>
      </c>
      <c r="R127" s="315" t="s">
        <v>255</v>
      </c>
    </row>
    <row r="128" spans="3:18" ht="19.5" customHeight="1" x14ac:dyDescent="0.2">
      <c r="C128" s="299"/>
      <c r="D128" s="109" t="s">
        <v>199</v>
      </c>
      <c r="E128" s="158"/>
      <c r="F128" s="111">
        <v>5678</v>
      </c>
      <c r="G128" s="110"/>
      <c r="H128" s="110"/>
      <c r="I128" s="110"/>
      <c r="J128" s="112"/>
      <c r="K128" s="110"/>
      <c r="L128" s="111">
        <v>5035</v>
      </c>
      <c r="N128" s="110"/>
      <c r="O128" s="110"/>
      <c r="P128" s="110"/>
      <c r="Q128" s="112"/>
      <c r="R128" s="316"/>
    </row>
    <row r="129" spans="3:18" ht="16.5" customHeight="1" x14ac:dyDescent="0.2">
      <c r="C129" s="298">
        <v>3</v>
      </c>
      <c r="D129" s="103" t="s">
        <v>213</v>
      </c>
      <c r="E129" s="158"/>
      <c r="F129" s="105">
        <v>110</v>
      </c>
      <c r="G129" s="106" t="s">
        <v>124</v>
      </c>
      <c r="H129" s="106">
        <v>100</v>
      </c>
      <c r="I129" s="150" t="s">
        <v>116</v>
      </c>
      <c r="J129" s="120">
        <f>+F129/F130</f>
        <v>1.9373018668545263E-2</v>
      </c>
      <c r="K129" s="119"/>
      <c r="L129" s="105">
        <v>159</v>
      </c>
      <c r="N129" s="106" t="s">
        <v>124</v>
      </c>
      <c r="O129" s="106">
        <v>100</v>
      </c>
      <c r="P129" s="150" t="s">
        <v>116</v>
      </c>
      <c r="Q129" s="120">
        <f>+L129/L130</f>
        <v>3.1578947368421054E-2</v>
      </c>
      <c r="R129" s="315" t="s">
        <v>256</v>
      </c>
    </row>
    <row r="130" spans="3:18" ht="16.5" customHeight="1" x14ac:dyDescent="0.2">
      <c r="C130" s="299"/>
      <c r="D130" s="109" t="s">
        <v>199</v>
      </c>
      <c r="E130" s="158"/>
      <c r="F130" s="111">
        <v>5678</v>
      </c>
      <c r="G130" s="110"/>
      <c r="H130" s="110"/>
      <c r="I130" s="110"/>
      <c r="J130" s="112"/>
      <c r="K130" s="110"/>
      <c r="L130" s="111">
        <v>5035</v>
      </c>
      <c r="N130" s="110"/>
      <c r="O130" s="110"/>
      <c r="P130" s="110"/>
      <c r="Q130" s="112"/>
      <c r="R130" s="316"/>
    </row>
    <row r="131" spans="3:18" ht="16.5" customHeight="1" x14ac:dyDescent="0.2">
      <c r="C131" s="298">
        <v>4</v>
      </c>
      <c r="D131" s="103" t="s">
        <v>214</v>
      </c>
      <c r="E131" s="158"/>
      <c r="F131" s="105">
        <v>7</v>
      </c>
      <c r="G131" s="106" t="s">
        <v>124</v>
      </c>
      <c r="H131" s="106">
        <v>100</v>
      </c>
      <c r="I131" s="150" t="s">
        <v>116</v>
      </c>
      <c r="J131" s="120">
        <f>+F131/F132</f>
        <v>1.2328284607256077E-3</v>
      </c>
      <c r="K131" s="119"/>
      <c r="L131" s="105">
        <v>3</v>
      </c>
      <c r="N131" s="106" t="s">
        <v>124</v>
      </c>
      <c r="O131" s="106">
        <v>100</v>
      </c>
      <c r="P131" s="150" t="s">
        <v>116</v>
      </c>
      <c r="Q131" s="120">
        <f>+L131/L132</f>
        <v>5.9582919563058593E-4</v>
      </c>
      <c r="R131" s="315" t="s">
        <v>257</v>
      </c>
    </row>
    <row r="132" spans="3:18" ht="16.5" customHeight="1" x14ac:dyDescent="0.2">
      <c r="C132" s="299"/>
      <c r="D132" s="109" t="s">
        <v>199</v>
      </c>
      <c r="E132" s="158"/>
      <c r="F132" s="111">
        <v>5678</v>
      </c>
      <c r="G132" s="110"/>
      <c r="H132" s="110"/>
      <c r="I132" s="110"/>
      <c r="J132" s="112"/>
      <c r="K132" s="110"/>
      <c r="L132" s="111">
        <v>5035</v>
      </c>
      <c r="N132" s="110"/>
      <c r="O132" s="110"/>
      <c r="P132" s="110"/>
      <c r="Q132" s="112"/>
      <c r="R132" s="316"/>
    </row>
  </sheetData>
  <mergeCells count="62">
    <mergeCell ref="C129:C130"/>
    <mergeCell ref="R129:R130"/>
    <mergeCell ref="C131:C132"/>
    <mergeCell ref="R131:R132"/>
    <mergeCell ref="K2:Q3"/>
    <mergeCell ref="R94:R95"/>
    <mergeCell ref="R96:R97"/>
    <mergeCell ref="R98:R99"/>
    <mergeCell ref="R101:R102"/>
    <mergeCell ref="R127:R128"/>
    <mergeCell ref="C91:C92"/>
    <mergeCell ref="C94:C95"/>
    <mergeCell ref="C96:C97"/>
    <mergeCell ref="C98:C99"/>
    <mergeCell ref="C101:C102"/>
    <mergeCell ref="R115:R116"/>
    <mergeCell ref="R122:R123"/>
    <mergeCell ref="R103:R104"/>
    <mergeCell ref="R105:R106"/>
    <mergeCell ref="R107:R108"/>
    <mergeCell ref="R109:R110"/>
    <mergeCell ref="R111:R112"/>
    <mergeCell ref="C2:E3"/>
    <mergeCell ref="F2:J3"/>
    <mergeCell ref="R125:R126"/>
    <mergeCell ref="R2:R3"/>
    <mergeCell ref="C125:C126"/>
    <mergeCell ref="C115:C116"/>
    <mergeCell ref="R113:R114"/>
    <mergeCell ref="C45:D45"/>
    <mergeCell ref="C46:C47"/>
    <mergeCell ref="C109:C110"/>
    <mergeCell ref="C111:C112"/>
    <mergeCell ref="C113:C114"/>
    <mergeCell ref="C105:C106"/>
    <mergeCell ref="C107:C108"/>
    <mergeCell ref="R118:R119"/>
    <mergeCell ref="R120:R121"/>
    <mergeCell ref="C127:C128"/>
    <mergeCell ref="C118:C119"/>
    <mergeCell ref="C120:C121"/>
    <mergeCell ref="C122:C123"/>
    <mergeCell ref="D115:D116"/>
    <mergeCell ref="C58:C59"/>
    <mergeCell ref="C60:C61"/>
    <mergeCell ref="C62:C63"/>
    <mergeCell ref="C64:C65"/>
    <mergeCell ref="C67:C68"/>
    <mergeCell ref="C69:C70"/>
    <mergeCell ref="C103:C104"/>
    <mergeCell ref="C73:C74"/>
    <mergeCell ref="AN70:AN77"/>
    <mergeCell ref="AN78:AN81"/>
    <mergeCell ref="AN82:AN83"/>
    <mergeCell ref="AN84:AN85"/>
    <mergeCell ref="C77:C78"/>
    <mergeCell ref="C81:C82"/>
    <mergeCell ref="C83:C84"/>
    <mergeCell ref="C85:C86"/>
    <mergeCell ref="C87:C88"/>
    <mergeCell ref="C89:C90"/>
    <mergeCell ref="S101:Y102"/>
  </mergeCells>
  <printOptions horizontalCentered="1"/>
  <pageMargins left="0" right="0.31496062992125984" top="0.74803149606299213" bottom="0.35433070866141736" header="0.31496062992125984" footer="0.31496062992125984"/>
  <pageSetup scale="75" fitToHeight="0" orientation="portrait" r:id="rId1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A1_1_A</vt:lpstr>
      <vt:lpstr>A1_2_A</vt:lpstr>
      <vt:lpstr>A2_A</vt:lpstr>
      <vt:lpstr>A4_A</vt:lpstr>
      <vt:lpstr>A5_A</vt:lpstr>
      <vt:lpstr>A6_A</vt:lpstr>
      <vt:lpstr>A7_A</vt:lpstr>
      <vt:lpstr>Indicadores Grales</vt:lpstr>
      <vt:lpstr>A1_2_A!Área_de_impresión</vt:lpstr>
      <vt:lpstr>A2_A!Área_de_impresión</vt:lpstr>
      <vt:lpstr>A4_A!Área_de_impresión</vt:lpstr>
      <vt:lpstr>A5_A!Área_de_impresión</vt:lpstr>
      <vt:lpstr>A6_A!Área_de_impresión</vt:lpstr>
      <vt:lpstr>A7_A!Área_de_impresión</vt:lpstr>
      <vt:lpstr>'Indicadores Grales'!Área_de_impresión</vt:lpstr>
      <vt:lpstr>'Indicadores Grales'!Títulos_a_imprimir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CCINSHAE</dc:creator>
  <cp:lastModifiedBy>Estacion de Trabajo Org. de Programas Gub. 01</cp:lastModifiedBy>
  <cp:lastPrinted>2015-01-20T18:24:41Z</cp:lastPrinted>
  <dcterms:created xsi:type="dcterms:W3CDTF">2012-06-01T22:34:47Z</dcterms:created>
  <dcterms:modified xsi:type="dcterms:W3CDTF">2015-03-04T19:18:04Z</dcterms:modified>
</cp:coreProperties>
</file>