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ransparencia.1.INPER\Desktop\SFP_Politica de Transparencia,Gobierno Abierto y Datos Abiertos\2024_SFP_Politica deTransparencia\"/>
    </mc:Choice>
  </mc:AlternateContent>
  <bookViews>
    <workbookView xWindow="0" yWindow="0" windowWidth="28800" windowHeight="10635" activeTab="1"/>
  </bookViews>
  <sheets>
    <sheet name="SOLICITUDES_33_2024" sheetId="3" r:id="rId1"/>
    <sheet name="SOLICITUDES_33_2023" sheetId="4" r:id="rId2"/>
  </sheets>
  <definedNames>
    <definedName name="_xlnm._FilterDatabase" localSheetId="1" hidden="1">SOLICITUDES_33_2023!$A$1:$D$184</definedName>
    <definedName name="_xlnm._FilterDatabase" localSheetId="0" hidden="1">SOLICITUDES_33_2024!$A$1:$D$213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4" i="4" l="1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<sst xmlns="http://schemas.openxmlformats.org/spreadsheetml/2006/main" count="1193" uniqueCount="548">
  <si>
    <t>FOLIO</t>
  </si>
  <si>
    <t>ARCHIVOADJUNTOSOLICITUD</t>
  </si>
  <si>
    <t>Medicamentos</t>
  </si>
  <si>
    <t>Compras</t>
  </si>
  <si>
    <t>Tóner</t>
  </si>
  <si>
    <t>Necropsias</t>
  </si>
  <si>
    <t>Recetas</t>
  </si>
  <si>
    <t>VIH</t>
  </si>
  <si>
    <t>Uniformes</t>
  </si>
  <si>
    <t>Fentanilo</t>
  </si>
  <si>
    <t>Bolsas</t>
  </si>
  <si>
    <t>TEMA</t>
  </si>
  <si>
    <t>TIPO</t>
  </si>
  <si>
    <t>Medicamentos-compras</t>
  </si>
  <si>
    <t>https://servicios.plataformadetransparencia.org.mx/inai3/rest/organoGarante/administracionControlDescarga/descargarAdjuntosPorSolicitud/A8004159171317AB</t>
  </si>
  <si>
    <t>https://servicios.plataformadetransparencia.org.mx/inai3/rest/organoGarante/administracionControlDescarga/descargarAdjuntosPorSolicitud/A3C20C93779B0594</t>
  </si>
  <si>
    <t>https://servicios.plataformadetransparencia.org.mx/inai3/rest/organoGarante/administracionControlDescarga/descargarAdjuntosPorSolicitud/5A18ACBDE9674A4A</t>
  </si>
  <si>
    <t xml:space="preserve">anestesia </t>
  </si>
  <si>
    <t>https://servicios.plataformadetransparencia.org.mx/inai3/rest/organoGarante/administracionControlDescarga/descargarAdjuntosPorSolicitud/D8761F8313572565</t>
  </si>
  <si>
    <t xml:space="preserve"> cursos, mantenimiento, consultorías,</t>
  </si>
  <si>
    <t>https://servicios.plataformadetransparencia.org.mx/inai3/rest/organoGarante/administracionControlDescarga/descargarAdjuntosPorSolicitud/BC929EA2CFC5CA69</t>
  </si>
  <si>
    <t>Auditorías</t>
  </si>
  <si>
    <t>https://servicios.plataformadetransparencia.org.mx/inai3/rest/organoGarante/administracionControlDescarga/descargarAdjuntosPorSolicitud/DDD92BB37EB05A4B</t>
  </si>
  <si>
    <t>https://servicios.plataformadetransparencia.org.mx/inai3/rest/organoGarante/administracionControlDescarga/descargarAdjuntosPorSolicitud/43CA97E09B2F8CA6</t>
  </si>
  <si>
    <t xml:space="preserve">Presupuesto </t>
  </si>
  <si>
    <t>Presupuesto</t>
  </si>
  <si>
    <t>https://servicios.plataformadetransparencia.org.mx/inai3/rest/organoGarante/administracionControlDescarga/descargarAdjuntosPorSolicitud/07C45E034566BE50</t>
  </si>
  <si>
    <t>Estadísticas</t>
  </si>
  <si>
    <t xml:space="preserve"> infecciones nosocomiales </t>
  </si>
  <si>
    <t>https://servicios.plataformadetransparencia.org.mx/inai3/rest/organoGarante/administracionControlDescarga/descargarAdjuntosPorSolicitud/E4EB3B7E5CB2E9FA</t>
  </si>
  <si>
    <t>https://servicios.plataformadetransparencia.org.mx/inai3/rest/organoGarante/administracionControlDescarga/descargarAdjuntosPorSolicitud/97C44692792DE909</t>
  </si>
  <si>
    <t>Medicamentos-Inventario</t>
  </si>
  <si>
    <t>https://servicios.plataformadetransparencia.org.mx/inai3/rest/organoGarante/administracionControlDescarga/descargarAdjuntosPorSolicitud/FBCF751B58CA4167</t>
  </si>
  <si>
    <t>https://servicios.plataformadetransparencia.org.mx/inai3/rest/organoGarante/administracionControlDescarga/descargarAdjuntosPorSolicitud/C1859A7D20D93D8D</t>
  </si>
  <si>
    <t>Contratos</t>
  </si>
  <si>
    <t>personas Morales y/o físicas extranjeras</t>
  </si>
  <si>
    <t>https://servicios.plataformadetransparencia.org.mx/inai3/rest/organoGarante/administracionControlDescarga/descargarAdjuntosPorSolicitud/025A133A7E7A226C</t>
  </si>
  <si>
    <t>https://servicios.plataformadetransparencia.org.mx/inai3/rest/organoGarante/administracionControlDescarga/descargarAdjuntosPorSolicitud/6E4B832A820C2CFA</t>
  </si>
  <si>
    <t>https://servicios.plataformadetransparencia.org.mx/inai3/rest/organoGarante/administracionControlDescarga/descargarAdjuntosPorSolicitud/6148BDA13518DEB0</t>
  </si>
  <si>
    <t>Esatadísticas</t>
  </si>
  <si>
    <t>ANGIOEDEMA HEREDITARIA Y EDEMA ANGIONEURÓTICO</t>
  </si>
  <si>
    <t>https://servicios.plataformadetransparencia.org.mx/inai3/rest/organoGarante/administracionControlDescarga/descargarAdjuntosPorSolicitud/C50CC8C626135D2B</t>
  </si>
  <si>
    <t>INFLUENZA, NEUMONÍA, NEUMONÍA ATIPICA Y COVID</t>
  </si>
  <si>
    <t>https://servicios.plataformadetransparencia.org.mx/inai3/rest/organoGarante/administracionControlDescarga/descargarAdjuntosPorSolicitud/21F8C318D15A0909</t>
  </si>
  <si>
    <t>Berotralstat</t>
  </si>
  <si>
    <t>https://servicios.plataformadetransparencia.org.mx/inai3/rest/organoGarante/administracionControlDescarga/descargarAdjuntosPorSolicitud/E9CB60D8E3062C17</t>
  </si>
  <si>
    <t>Medicamentos-Consumos</t>
  </si>
  <si>
    <t>https://servicios.plataformadetransparencia.org.mx/inai3/rest/organoGarante/administracionControlDescarga/descargarAdjuntosPorSolicitud/4DAD1CC58998AF4A</t>
  </si>
  <si>
    <t>https://servicios.plataformadetransparencia.org.mx/inai3/rest/organoGarante/administracionControlDescarga/descargarAdjuntosPorSolicitud/534A5BCA8C7F940D</t>
  </si>
  <si>
    <t>https://servicios.plataformadetransparencia.org.mx/inai3/rest/organoGarante/administracionControlDescarga/descargarAdjuntosPorSolicitud/6297338CDDF69DEB</t>
  </si>
  <si>
    <t>https://servicios.plataformadetransparencia.org.mx/inai3/rest/organoGarante/administracionControlDescarga/descargarAdjuntosPorSolicitud/8B182573997506C5</t>
  </si>
  <si>
    <t>https://servicios.plataformadetransparencia.org.mx/inai3/rest/organoGarante/administracionControlDescarga/descargarAdjuntosPorSolicitud/663084B7B3F63FBB</t>
  </si>
  <si>
    <t>https://servicios.plataformadetransparencia.org.mx/inai3/rest/organoGarante/administracionControlDescarga/descargarAdjuntosPorSolicitud/39F0D11E532222E4</t>
  </si>
  <si>
    <t>https://servicios.plataformadetransparencia.org.mx/inai3/rest/organoGarante/administracionControlDescarga/descargarAdjuntosPorSolicitud/4AE341D1D2CA3365</t>
  </si>
  <si>
    <t xml:space="preserve">Oxido Nítrico </t>
  </si>
  <si>
    <t>https://servicios.plataformadetransparencia.org.mx/inai3/rest/organoGarante/administracionControlDescarga/descargarAdjuntosPorSolicitud/39D8AE2D6106F339</t>
  </si>
  <si>
    <t>https://servicios.plataformadetransparencia.org.mx/inai3/rest/organoGarante/administracionControlDescarga/descargarAdjuntosPorSolicitud/69DE253A184A166C</t>
  </si>
  <si>
    <t>https://servicios.plataformadetransparencia.org.mx/inai3/rest/organoGarante/administracionControlDescarga/descargarAdjuntosPorSolicitud/2B560FC154250693</t>
  </si>
  <si>
    <t>Consultas</t>
  </si>
  <si>
    <t>https://servicios.plataformadetransparencia.org.mx/inai3/rest/organoGarante/administracionControlDescarga/descargarAdjuntosPorSolicitud/4161388AE0BBA1AC</t>
  </si>
  <si>
    <t>https://servicios.plataformadetransparencia.org.mx/inai3/rest/organoGarante/administracionControlDescarga/descargarAdjuntosPorSolicitud/77690D4E071CB90B</t>
  </si>
  <si>
    <t>https://servicios.plataformadetransparencia.org.mx/inai3/rest/organoGarante/administracionControlDescarga/descargarAdjuntosPorSolicitud/C4C5FCA326246BF1</t>
  </si>
  <si>
    <t>https://servicios.plataformadetransparencia.org.mx/inai3/rest/organoGarante/administracionControlDescarga/descargarAdjuntosPorSolicitud/459F3BFE849E5359</t>
  </si>
  <si>
    <t>https://servicios.plataformadetransparencia.org.mx/inai3/rest/organoGarante/administracionControlDescarga/descargarAdjuntosPorSolicitud/9191B627A35397BD</t>
  </si>
  <si>
    <t>https://servicios.plataformadetransparencia.org.mx/inai3/rest/organoGarante/administracionControlDescarga/descargarAdjuntosPorSolicitud/A6EA4B7C895BB338</t>
  </si>
  <si>
    <t>Transfusiones</t>
  </si>
  <si>
    <t>https://servicios.plataformadetransparencia.org.mx/inai3/rest/organoGarante/administracionControlDescarga/descargarAdjuntosPorSolicitud/7114C33353672DD1</t>
  </si>
  <si>
    <t>https://servicios.plataformadetransparencia.org.mx/inai3/rest/organoGarante/administracionControlDescarga/descargarAdjuntosPorSolicitud/F752F54826B234B4</t>
  </si>
  <si>
    <t>Caducados</t>
  </si>
  <si>
    <t>https://servicios.plataformadetransparencia.org.mx/inai3/rest/organoGarante/administracionControlDescarga/descargarAdjuntosPorSolicitud/A49187299E9FAAEE</t>
  </si>
  <si>
    <t>https://servicios.plataformadetransparencia.org.mx/inai3/rest/organoGarante/administracionControlDescarga/descargarAdjuntosPorSolicitud/86C0B8CC56F5CD69</t>
  </si>
  <si>
    <t>https://servicios.plataformadetransparencia.org.mx/inai3/rest/organoGarante/administracionControlDescarga/descargarAdjuntosPorSolicitud/9410FC490F10099A</t>
  </si>
  <si>
    <t>Fibrinógeno humano</t>
  </si>
  <si>
    <t>https://servicios.plataformadetransparencia.org.mx/inai3/rest/organoGarante/administracionControlDescarga/descargarAdjuntosPorSolicitud/E7CBD6108EED0FAA</t>
  </si>
  <si>
    <t>https://servicios.plataformadetransparencia.org.mx/inai3/rest/organoGarante/administracionControlDescarga/descargarAdjuntosPorSolicitud/7C70A0704687D82D</t>
  </si>
  <si>
    <t>https://servicios.plataformadetransparencia.org.mx/inai3/rest/organoGarante/administracionControlDescarga/descargarAdjuntosPorSolicitud/45C1E656111013B6</t>
  </si>
  <si>
    <t>https://servicios.plataformadetransparencia.org.mx/inai3/rest/organoGarante/administracionControlDescarga/descargarAdjuntosPorSolicitud/284A08F0936A1D75</t>
  </si>
  <si>
    <t>Capacidad del Instituto</t>
  </si>
  <si>
    <t>https://servicios.plataformadetransparencia.org.mx/inai3/rest/organoGarante/administracionControlDescarga/descargarAdjuntosPorSolicitud/30F471B16134AD1D</t>
  </si>
  <si>
    <t>https://servicios.plataformadetransparencia.org.mx/inai3/rest/organoGarante/administracionControlDescarga/descargarAdjuntosPorSolicitud/B9A0EC5F9625274C</t>
  </si>
  <si>
    <t>https://servicios.plataformadetransparencia.org.mx/inai3/rest/organoGarante/administracionControlDescarga/descargarAdjuntosPorSolicitud/983FB4E5E3DD7011</t>
  </si>
  <si>
    <t>https://servicios.plataformadetransparencia.org.mx/inai3/rest/organoGarante/administracionControlDescarga/descargarAdjuntosPorSolicitud/A92BE5F4F9DEC952</t>
  </si>
  <si>
    <t>https://servicios.plataformadetransparencia.org.mx/inai3/rest/organoGarante/administracionControlDescarga/descargarAdjuntosPorSolicitud/502537D499AA54B1</t>
  </si>
  <si>
    <t>https://servicios.plataformadetransparencia.org.mx/inai3/rest/organoGarante/administracionControlDescarga/descargarAdjuntosPorSolicitud/2A7D6046643EB924</t>
  </si>
  <si>
    <t>https://servicios.plataformadetransparencia.org.mx/inai3/rest/organoGarante/administracionControlDescarga/descargarAdjuntosPorSolicitud/D7F1F5818FB43266</t>
  </si>
  <si>
    <t>https://servicios.plataformadetransparencia.org.mx/inai3/rest/organoGarante/administracionControlDescarga/descargarAdjuntosPorSolicitud/4691B409D3973EB7</t>
  </si>
  <si>
    <t>https://servicios.plataformadetransparencia.org.mx/inai3/rest/organoGarante/administracionControlDescarga/descargarAdjuntosPorSolicitud/50F56F04D52AE66C</t>
  </si>
  <si>
    <t>https://servicios.plataformadetransparencia.org.mx/inai3/rest/organoGarante/administracionControlDescarga/descargarAdjuntosPorSolicitud/C5AD458B5716B97C</t>
  </si>
  <si>
    <t>https://servicios.plataformadetransparencia.org.mx/inai3/rest/organoGarante/administracionControlDescarga/descargarAdjuntosPorSolicitud/58BE2048C8D0D974</t>
  </si>
  <si>
    <t>https://servicios.plataformadetransparencia.org.mx/inai3/rest/organoGarante/administracionControlDescarga/descargarAdjuntosPorSolicitud/B0FB623646A6B761</t>
  </si>
  <si>
    <t>https://servicios.plataformadetransparencia.org.mx/inai3/rest/organoGarante/administracionControlDescarga/descargarAdjuntosPorSolicitud/4F7CF914EB7609AA</t>
  </si>
  <si>
    <t>https://servicios.plataformadetransparencia.org.mx/inai3/rest/organoGarante/administracionControlDescarga/descargarAdjuntosPorSolicitud/A737714C9D99A36D</t>
  </si>
  <si>
    <t>https://servicios.plataformadetransparencia.org.mx/inai3/rest/organoGarante/administracionControlDescarga/descargarAdjuntosPorSolicitud/FB0B542F37727A0C</t>
  </si>
  <si>
    <t>https://servicios.plataformadetransparencia.org.mx/inai3/rest/organoGarante/administracionControlDescarga/descargarAdjuntosPorSolicitud/74B70D83FC0B118F</t>
  </si>
  <si>
    <t>https://servicios.plataformadetransparencia.org.mx/inai3/rest/organoGarante/administracionControlDescarga/descargarAdjuntosPorSolicitud/E7B4CFFD96686F7D</t>
  </si>
  <si>
    <t>https://servicios.plataformadetransparencia.org.mx/inai3/rest/organoGarante/administracionControlDescarga/descargarAdjuntosPorSolicitud/9DFAA370E14CCF95</t>
  </si>
  <si>
    <t>https://servicios.plataformadetransparencia.org.mx/inai3/rest/organoGarante/administracionControlDescarga/descargarAdjuntosPorSolicitud/44C30DA32AFE3BE5</t>
  </si>
  <si>
    <t>https://servicios.plataformadetransparencia.org.mx/inai3/rest/organoGarante/administracionControlDescarga/descargarAdjuntosPorSolicitud/093F91EC68ABC996</t>
  </si>
  <si>
    <t>https://servicios.plataformadetransparencia.org.mx/inai3/rest/organoGarante/administracionControlDescarga/descargarAdjuntosPorSolicitud/233CC12B7C154B88</t>
  </si>
  <si>
    <t>https://servicios.plataformadetransparencia.org.mx/inai3/rest/organoGarante/administracionControlDescarga/descargarAdjuntosPorSolicitud/B76E3D9AF4F5F168</t>
  </si>
  <si>
    <t>https://servicios.plataformadetransparencia.org.mx/inai3/rest/organoGarante/administracionControlDescarga/descargarAdjuntosPorSolicitud/F4F6158335786578</t>
  </si>
  <si>
    <t>https://servicios.plataformadetransparencia.org.mx/inai3/rest/organoGarante/administracionControlDescarga/descargarAdjuntosPorSolicitud/F474E93474317F84</t>
  </si>
  <si>
    <t>https://servicios.plataformadetransparencia.org.mx/inai3/rest/organoGarante/administracionControlDescarga/descargarAdjuntosPorSolicitud/3ED74C96BDAD04CA</t>
  </si>
  <si>
    <t>https://servicios.plataformadetransparencia.org.mx/inai3/rest/organoGarante/administracionControlDescarga/descargarAdjuntosPorSolicitud/8BF6199DF95BA00B</t>
  </si>
  <si>
    <t>https://servicios.plataformadetransparencia.org.mx/inai3/rest/organoGarante/administracionControlDescarga/descargarAdjuntosPorSolicitud/56218996660C4C00</t>
  </si>
  <si>
    <t>https://servicios.plataformadetransparencia.org.mx/inai3/rest/organoGarante/administracionControlDescarga/descargarAdjuntosPorSolicitud/8C6C12145113F504</t>
  </si>
  <si>
    <t>https://servicios.plataformadetransparencia.org.mx/inai3/rest/organoGarante/administracionControlDescarga/descargarAdjuntosPorSolicitud/4FB086946DEE924D</t>
  </si>
  <si>
    <t>https://servicios.plataformadetransparencia.org.mx/inai3/rest/organoGarante/administracionControlDescarga/descargarAdjuntosPorSolicitud/010F0429ED8C45CF</t>
  </si>
  <si>
    <t>https://servicios.plataformadetransparencia.org.mx/inai3/rest/organoGarante/administracionControlDescarga/descargarAdjuntosPorSolicitud/4A57809823E06D7D</t>
  </si>
  <si>
    <t>https://servicios.plataformadetransparencia.org.mx/inai3/rest/organoGarante/administracionControlDescarga/descargarAdjuntosPorSolicitud/707C6127C215B3A6</t>
  </si>
  <si>
    <t>https://servicios.plataformadetransparencia.org.mx/inai3/rest/organoGarante/administracionControlDescarga/descargarAdjuntosPorSolicitud/8CE4DC742DF9060A</t>
  </si>
  <si>
    <t>https://servicios.plataformadetransparencia.org.mx/inai3/rest/organoGarante/administracionControlDescarga/descargarAdjuntosPorSolicitud/D9DBC4E3F4AB22BC</t>
  </si>
  <si>
    <t>https://servicios.plataformadetransparencia.org.mx/inai3/rest/organoGarante/administracionControlDescarga/descargarAdjuntosPorSolicitud/5A441AA91E2D0471</t>
  </si>
  <si>
    <t>https://servicios.plataformadetransparencia.org.mx/inai3/rest/organoGarante/administracionControlDescarga/descargarAdjuntosPorSolicitud/5095B6679FA76433</t>
  </si>
  <si>
    <t>https://servicios.plataformadetransparencia.org.mx/inai3/rest/organoGarante/administracionControlDescarga/descargarAdjuntosPorSolicitud/D39EB3F44C8A6CC8</t>
  </si>
  <si>
    <t>https://servicios.plataformadetransparencia.org.mx/inai3/rest/organoGarante/administracionControlDescarga/descargarAdjuntosPorSolicitud/4D41E1A6C3429772</t>
  </si>
  <si>
    <t>https://servicios.plataformadetransparencia.org.mx/inai3/rest/organoGarante/administracionControlDescarga/descargarAdjuntosPorSolicitud/952FE12B3FA3710A</t>
  </si>
  <si>
    <t>https://servicios.plataformadetransparencia.org.mx/inai3/rest/organoGarante/administracionControlDescarga/descargarAdjuntosPorSolicitud/F22DF567E926F506</t>
  </si>
  <si>
    <t>https://servicios.plataformadetransparencia.org.mx/inai3/rest/organoGarante/administracionControlDescarga/descargarAdjuntosPorSolicitud/7BC65FEFE5289626</t>
  </si>
  <si>
    <t>https://servicios.plataformadetransparencia.org.mx/inai3/rest/organoGarante/administracionControlDescarga/descargarAdjuntosPorSolicitud/AFE52C55C43FC65E</t>
  </si>
  <si>
    <t>https://servicios.plataformadetransparencia.org.mx/inai3/rest/organoGarante/administracionControlDescarga/descargarAdjuntosPorSolicitud/2EC7740062B73830</t>
  </si>
  <si>
    <t>https://servicios.plataformadetransparencia.org.mx/inai3/rest/organoGarante/administracionControlDescarga/descargarAdjuntosPorSolicitud/5D9E2DB03E498DC0</t>
  </si>
  <si>
    <t>https://servicios.plataformadetransparencia.org.mx/inai3/rest/organoGarante/administracionControlDescarga/descargarAdjuntosPorSolicitud/EC22C9BE161AFA58</t>
  </si>
  <si>
    <t>https://servicios.plataformadetransparencia.org.mx/inai3/rest/organoGarante/administracionControlDescarga/descargarAdjuntosPorSolicitud/BAAA7435BD450FE5</t>
  </si>
  <si>
    <t>https://servicios.plataformadetransparencia.org.mx/inai3/rest/organoGarante/administracionControlDescarga/descargarAdjuntosPorSolicitud/5A0B8D3F0F03BD3C</t>
  </si>
  <si>
    <t>https://servicios.plataformadetransparencia.org.mx/inai3/rest/organoGarante/administracionControlDescarga/descargarAdjuntosPorSolicitud/6FF77ED4844366C1</t>
  </si>
  <si>
    <t>https://servicios.plataformadetransparencia.org.mx/inai3/rest/organoGarante/administracionControlDescarga/descargarAdjuntosPorSolicitud/147EFEEADAF01D28</t>
  </si>
  <si>
    <t>https://servicios.plataformadetransparencia.org.mx/inai3/rest/organoGarante/administracionControlDescarga/descargarAdjuntosPorSolicitud/BA75F4AA256BAA47</t>
  </si>
  <si>
    <t>https://servicios.plataformadetransparencia.org.mx/inai3/rest/organoGarante/administracionControlDescarga/descargarAdjuntosPorSolicitud/B672B5B8A6A006A2</t>
  </si>
  <si>
    <t>https://servicios.plataformadetransparencia.org.mx/inai3/rest/organoGarante/administracionControlDescarga/descargarAdjuntosPorSolicitud/F3EBDC94C9391094</t>
  </si>
  <si>
    <t>https://servicios.plataformadetransparencia.org.mx/inai3/rest/organoGarante/administracionControlDescarga/descargarAdjuntosPorSolicitud/2D0862611BA1EB28</t>
  </si>
  <si>
    <t>https://servicios.plataformadetransparencia.org.mx/inai3/rest/organoGarante/administracionControlDescarga/descargarAdjuntosPorSolicitud/F63FECC879DBEEF6</t>
  </si>
  <si>
    <t>https://servicios.plataformadetransparencia.org.mx/inai3/rest/organoGarante/administracionControlDescarga/descargarAdjuntosPorSolicitud/40F1C19D55AD1149</t>
  </si>
  <si>
    <t>https://servicios.plataformadetransparencia.org.mx/inai3/rest/organoGarante/administracionControlDescarga/descargarAdjuntosPorSolicitud/67B860EAB701D77A</t>
  </si>
  <si>
    <t>https://servicios.plataformadetransparencia.org.mx/inai3/rest/organoGarante/administracionControlDescarga/descargarAdjuntosPorSolicitud/F11A29D7A9BCAF84</t>
  </si>
  <si>
    <t>https://servicios.plataformadetransparencia.org.mx/inai3/rest/organoGarante/administracionControlDescarga/descargarAdjuntosPorSolicitud/C09A3BD3974E094D</t>
  </si>
  <si>
    <t>1) TEXTILES LUNA Y SOL, S.A. DE C.V.; 2) LMR GRUP, S.A. DE C.V.; 3) LIREM INOVATION, S. DE R.L. DE C.V.; 4) DISTRIBUIDORA Y COMERCIALIZADORA KLOER, S.A. DE C.V.; 5) INDUSTRIAS HABER'S, S.A. DE C.V.; 6) COMERCIALIZADORA ORTICHART, S.A. DE C.V.; 7) COLECCIONES FINAS, S.A. DE C.V.; 8) AM CENIT, S.A. DE C.V.; 9) TOPO TÁCTICO, S.A. DE C.V..</t>
  </si>
  <si>
    <t>https://servicios.plataformadetransparencia.org.mx/inai3/rest/organoGarante/administracionControlDescarga/descargarAdjuntosPorSolicitud/FB05DCD99F9111F2</t>
  </si>
  <si>
    <t>https://servicios.plataformadetransparencia.org.mx/inai3/rest/organoGarante/administracionControlDescarga/descargarAdjuntosPorSolicitud/1FB83D4789E7BCFB</t>
  </si>
  <si>
    <t>https://servicios.plataformadetransparencia.org.mx/inai3/rest/organoGarante/administracionControlDescarga/descargarAdjuntosPorSolicitud/69DC025F2D085FFA</t>
  </si>
  <si>
    <t>https://servicios.plataformadetransparencia.org.mx/inai3/rest/organoGarante/administracionControlDescarga/descargarAdjuntosPorSolicitud/2AAE42930407B0C4</t>
  </si>
  <si>
    <t>Derechohabientes</t>
  </si>
  <si>
    <t>https://servicios.plataformadetransparencia.org.mx/inai3/rest/organoGarante/administracionControlDescarga/descargarAdjuntosPorSolicitud/B11DD4E8EC67D1EF</t>
  </si>
  <si>
    <t>https://servicios.plataformadetransparencia.org.mx/inai3/rest/organoGarante/administracionControlDescarga/descargarAdjuntosPorSolicitud/F1CAFF62002D00BD</t>
  </si>
  <si>
    <t>https://servicios.plataformadetransparencia.org.mx/inai3/rest/organoGarante/administracionControlDescarga/descargarAdjuntosPorSolicitud/BCDB7418775D4C6C</t>
  </si>
  <si>
    <t>https://servicios.plataformadetransparencia.org.mx/inai3/rest/organoGarante/administracionControlDescarga/descargarAdjuntosPorSolicitud/863824577BB94581</t>
  </si>
  <si>
    <t>https://servicios.plataformadetransparencia.org.mx/inai3/rest/organoGarante/administracionControlDescarga/descargarAdjuntosPorSolicitud/30981F635EECAD52</t>
  </si>
  <si>
    <t>JOHNSON &amp; JOHNSON MEDICAL MEXICO, S.A. DE C.V.</t>
  </si>
  <si>
    <t>https://servicios.plataformadetransparencia.org.mx/inai3/rest/organoGarante/administracionControlDescarga/descargarAdjuntosPorSolicitud/4A024AF28126A896</t>
  </si>
  <si>
    <t>https://servicios.plataformadetransparencia.org.mx/inai3/rest/organoGarante/administracionControlDescarga/descargarAdjuntosPorSolicitud/7352215544B86697</t>
  </si>
  <si>
    <t>PSORIASIS</t>
  </si>
  <si>
    <t>https://servicios.plataformadetransparencia.org.mx/inai3/rest/organoGarante/administracionControlDescarga/descargarAdjuntosPorSolicitud/CD6313AE99E759A0</t>
  </si>
  <si>
    <t>https://servicios.plataformadetransparencia.org.mx/inai3/rest/organoGarante/administracionControlDescarga/descargarAdjuntosPorSolicitud/7D6C529C780775E6</t>
  </si>
  <si>
    <t>https://servicios.plataformadetransparencia.org.mx/inai3/rest/organoGarante/administracionControlDescarga/descargarAdjuntosPorSolicitud/1F229369F2E8CC8A</t>
  </si>
  <si>
    <t xml:space="preserve">COVID e influenza </t>
  </si>
  <si>
    <t>https://servicios.plataformadetransparencia.org.mx/inai3/rest/organoGarante/administracionControlDescarga/descargarAdjuntosPorSolicitud/C1AC82419A21507A</t>
  </si>
  <si>
    <t>Papelería</t>
  </si>
  <si>
    <t>https://servicios.plataformadetransparencia.org.mx/inai3/rest/organoGarante/administracionControlDescarga/descargarAdjuntosPorSolicitud/7DF2D46FF7B5864B</t>
  </si>
  <si>
    <t>https://servicios.plataformadetransparencia.org.mx/inai3/rest/organoGarante/administracionControlDescarga/descargarAdjuntosPorSolicitud/CF1021ABE16E1020</t>
  </si>
  <si>
    <t>https://servicios.plataformadetransparencia.org.mx/inai3/rest/organoGarante/administracionControlDescarga/descargarAdjuntosPorSolicitud/7AE87EBE51AB5C07</t>
  </si>
  <si>
    <t>Servicios</t>
  </si>
  <si>
    <t>Mantenimiento de elevadores</t>
  </si>
  <si>
    <t>https://servicios.plataformadetransparencia.org.mx/inai3/rest/organoGarante/administracionControlDescarga/descargarAdjuntosPorSolicitud/136685CC24923C75</t>
  </si>
  <si>
    <t>https://servicios.plataformadetransparencia.org.mx/inai3/rest/organoGarante/administracionControlDescarga/descargarAdjuntosPorSolicitud/BE7ADAE503F8D52E</t>
  </si>
  <si>
    <t>Limpieza</t>
  </si>
  <si>
    <t>https://servicios.plataformadetransparencia.org.mx/inai3/rest/organoGarante/administracionControlDescarga/descargarAdjuntosPorSolicitud/579C2E2461CC9327</t>
  </si>
  <si>
    <t>https://servicios.plataformadetransparencia.org.mx/inai3/rest/organoGarante/administracionControlDescarga/descargarAdjuntosPorSolicitud/699B192871E3D3BE</t>
  </si>
  <si>
    <t>https://servicios.plataformadetransparencia.org.mx/inai3/rest/organoGarante/administracionControlDescarga/descargarAdjuntosPorSolicitud/8BA7BA21D752F192</t>
  </si>
  <si>
    <t>https://servicios.plataformadetransparencia.org.mx/inai3/rest/organoGarante/administracionControlDescarga/descargarAdjuntosPorSolicitud/E8E9B8D24951D2AD</t>
  </si>
  <si>
    <t>https://servicios.plataformadetransparencia.org.mx/inai3/rest/organoGarante/administracionControlDescarga/descargarAdjuntosPorSolicitud/0F54DC17B0C0DC00</t>
  </si>
  <si>
    <t>https://servicios.plataformadetransparencia.org.mx/inai3/rest/organoGarante/administracionControlDescarga/descargarAdjuntosPorSolicitud/B67A9AD856FBC4F2</t>
  </si>
  <si>
    <t xml:space="preserve">RANSTORNO DE BIPOLARIDAD, TRANSTORNO LIMITE DE PERSONALIDAD, ESQUIZOFRENIA, DEPRESION SEVERA </t>
  </si>
  <si>
    <t>https://servicios.plataformadetransparencia.org.mx/inai3/rest/organoGarante/administracionControlDescarga/descargarAdjuntosPorSolicitud/3D1A35637956B7F2</t>
  </si>
  <si>
    <t>https://servicios.plataformadetransparencia.org.mx/inai3/rest/organoGarante/administracionControlDescarga/descargarAdjuntosPorSolicitud/AD0C6AA500121FA0</t>
  </si>
  <si>
    <t>https://servicios.plataformadetransparencia.org.mx/inai3/rest/organoGarante/administracionControlDescarga/descargarAdjuntosPorSolicitud/21C87E36908425F0</t>
  </si>
  <si>
    <t>https://servicios.plataformadetransparencia.org.mx/inai3/rest/organoGarante/administracionControlDescarga/descargarAdjuntosPorSolicitud/9A916BF5CB3F4D6B</t>
  </si>
  <si>
    <t>https://servicios.plataformadetransparencia.org.mx/inai3/rest/organoGarante/administracionControlDescarga/descargarAdjuntosPorSolicitud/925A13870FCFBF5F</t>
  </si>
  <si>
    <t>https://servicios.plataformadetransparencia.org.mx/inai3/rest/organoGarante/administracionControlDescarga/descargarAdjuntosPorSolicitud/23D0B145D548E8DE</t>
  </si>
  <si>
    <t>https://servicios.plataformadetransparencia.org.mx/inai3/rest/organoGarante/administracionControlDescarga/descargarAdjuntosPorSolicitud/513A079FA38643ED</t>
  </si>
  <si>
    <t>https://servicios.plataformadetransparencia.org.mx/inai3/rest/organoGarante/administracionControlDescarga/descargarAdjuntosPorSolicitud/E9A8FBE6F484A368</t>
  </si>
  <si>
    <t>https://servicios.plataformadetransparencia.org.mx/inai3/rest/organoGarante/administracionControlDescarga/descargarAdjuntosPorSolicitud/1B3C0BCD854E9FEB</t>
  </si>
  <si>
    <t>https://servicios.plataformadetransparencia.org.mx/inai3/rest/organoGarante/administracionControlDescarga/descargarAdjuntosPorSolicitud/32E74B140F0A1352</t>
  </si>
  <si>
    <t>https://servicios.plataformadetransparencia.org.mx/inai3/rest/organoGarante/administracionControlDescarga/descargarAdjuntosPorSolicitud/3DCA8B4274136D68</t>
  </si>
  <si>
    <t>viruela del mono</t>
  </si>
  <si>
    <t>https://servicios.plataformadetransparencia.org.mx/inai3/rest/organoGarante/administracionControlDescarga/descargarAdjuntosPorSolicitud/45FCC62CD029E66A</t>
  </si>
  <si>
    <t>https://servicios.plataformadetransparencia.org.mx/inai3/rest/organoGarante/administracionControlDescarga/descargarAdjuntosPorSolicitud/1818536916FE63BD</t>
  </si>
  <si>
    <t>https://servicios.plataformadetransparencia.org.mx/inai3/rest/organoGarante/administracionControlDescarga/descargarAdjuntosPorSolicitud/18070040FC8A0262</t>
  </si>
  <si>
    <t>https://servicios.plataformadetransparencia.org.mx/inai3/rest/organoGarante/administracionControlDescarga/descargarAdjuntosPorSolicitud/9E6959BEA1B34E63</t>
  </si>
  <si>
    <t>https://servicios.plataformadetransparencia.org.mx/inai3/rest/organoGarante/administracionControlDescarga/descargarAdjuntosPorSolicitud/54F9E2B1F4556709</t>
  </si>
  <si>
    <t>Meningitis</t>
  </si>
  <si>
    <t>https://servicios.plataformadetransparencia.org.mx/inai3/rest/organoGarante/administracionControlDescarga/descargarAdjuntosPorSolicitud/1B16E690BFF36D4B</t>
  </si>
  <si>
    <t>https://servicios.plataformadetransparencia.org.mx/inai3/rest/organoGarante/administracionControlDescarga/descargarAdjuntosPorSolicitud/12A0ACCB520C1C02</t>
  </si>
  <si>
    <t>https://servicios.plataformadetransparencia.org.mx/inai3/rest/organoGarante/administracionControlDescarga/descargarAdjuntosPorSolicitud/EC8B7E273D46B5A9</t>
  </si>
  <si>
    <t>Papel Higiénico</t>
  </si>
  <si>
    <t>https://servicios.plataformadetransparencia.org.mx/inai3/rest/organoGarante/administracionControlDescarga/descargarAdjuntosPorSolicitud/206FB4A4057FB2EA</t>
  </si>
  <si>
    <t>https://servicios.plataformadetransparencia.org.mx/inai3/rest/organoGarante/administracionControlDescarga/descargarAdjuntosPorSolicitud/75423495439B60A4</t>
  </si>
  <si>
    <t>Consultas, Necropsias, defunciones</t>
  </si>
  <si>
    <t>https://servicios.plataformadetransparencia.org.mx/inai3/rest/organoGarante/administracionControlDescarga/descargarAdjuntosPorSolicitud/ACD0D1A984B8F40F</t>
  </si>
  <si>
    <t>https://servicios.plataformadetransparencia.org.mx/inai3/rest/organoGarante/administracionControlDescarga/descargarAdjuntosPorSolicitud/0DC618213EE3BEDB</t>
  </si>
  <si>
    <t>https://servicios.plataformadetransparencia.org.mx/inai3/rest/organoGarante/administracionControlDescarga/descargarAdjuntosPorSolicitud/FBBEEB62D2CB1D8E</t>
  </si>
  <si>
    <t>https://servicios.plataformadetransparencia.org.mx/inai3/rest/organoGarante/administracionControlDescarga/descargarAdjuntosPorSolicitud/A27920047E2AB09A</t>
  </si>
  <si>
    <t>https://servicios.plataformadetransparencia.org.mx/inai3/rest/organoGarante/administracionControlDescarga/descargarAdjuntosPorSolicitud/C0FF7C362346BF80</t>
  </si>
  <si>
    <t>https://servicios.plataformadetransparencia.org.mx/inai3/rest/organoGarante/administracionControlDescarga/descargarAdjuntosPorSolicitud/110DEF867B1E5452</t>
  </si>
  <si>
    <t>Gillian barre</t>
  </si>
  <si>
    <t>https://servicios.plataformadetransparencia.org.mx/inai3/rest/organoGarante/administracionControlDescarga/descargarAdjuntosPorSolicitud/7321E6068D2BCFBB</t>
  </si>
  <si>
    <t>https://servicios.plataformadetransparencia.org.mx/inai3/rest/organoGarante/administracionControlDescarga/descargarAdjuntosPorSolicitud/6430E5087CCBB0A1</t>
  </si>
  <si>
    <t>https://servicios.plataformadetransparencia.org.mx/inai3/rest/organoGarante/administracionControlDescarga/descargarAdjuntosPorSolicitud/D22C10FCAE9D000D</t>
  </si>
  <si>
    <t>https://servicios.plataformadetransparencia.org.mx/inai3/rest/organoGarante/administracionControlDescarga/descargarAdjuntosPorSolicitud/018EB055B4800795</t>
  </si>
  <si>
    <t>https://servicios.plataformadetransparencia.org.mx/inai3/rest/organoGarante/administracionControlDescarga/descargarAdjuntosPorSolicitud/6756C99EF6978417</t>
  </si>
  <si>
    <t>https://servicios.plataformadetransparencia.org.mx/inai3/rest/organoGarante/administracionControlDescarga/descargarAdjuntosPorSolicitud/BDC534EBE7ED00CB</t>
  </si>
  <si>
    <t>https://servicios.plataformadetransparencia.org.mx/inai3/rest/organoGarante/administracionControlDescarga/descargarAdjuntosPorSolicitud/39DC9B46A7144F8A</t>
  </si>
  <si>
    <t>https://servicios.plataformadetransparencia.org.mx/inai3/rest/organoGarante/administracionControlDescarga/descargarAdjuntosPorSolicitud/7A2917F1C20DA381</t>
  </si>
  <si>
    <t>https://servicios.plataformadetransparencia.org.mx/inai3/rest/organoGarante/administracionControlDescarga/descargarAdjuntosPorSolicitud/47124FFED470575D</t>
  </si>
  <si>
    <t>https://servicios.plataformadetransparencia.org.mx/inai3/rest/organoGarante/administracionControlDescarga/descargarAdjuntosPorSolicitud/B30F60462211472A</t>
  </si>
  <si>
    <t xml:space="preserve">cardiopatía congénita </t>
  </si>
  <si>
    <t>https://servicios.plataformadetransparencia.org.mx/inai3/rest/organoGarante/administracionControlDescarga/descargarAdjuntosPorSolicitud/0D01021B366AF5BE</t>
  </si>
  <si>
    <t>Egresos, consultas, cirugías, urgencias, nacimientos y defunciones</t>
  </si>
  <si>
    <t>https://servicios.plataformadetransparencia.org.mx/inai3/rest/organoGarante/administracionControlDescarga/descargarAdjuntosPorSolicitud/5BE8E0A47DE295B8</t>
  </si>
  <si>
    <t>https://servicios.plataformadetransparencia.org.mx/inai3/rest/organoGarante/administracionControlDescarga/descargarAdjuntosPorSolicitud/1B72B80B64B6DC2A</t>
  </si>
  <si>
    <t>https://servicios.plataformadetransparencia.org.mx/inai3/rest/organoGarante/administracionControlDescarga/descargarAdjuntosPorSolicitud/30E822513F135B58</t>
  </si>
  <si>
    <t>https://servicios.plataformadetransparencia.org.mx/inai3/rest/organoGarante/administracionControlDescarga/descargarAdjuntosPorSolicitud/9BE0946F961B6E99</t>
  </si>
  <si>
    <t>https://servicios.plataformadetransparencia.org.mx/inai3/rest/organoGarante/administracionControlDescarga/descargarAdjuntosPorSolicitud/B1DC5654751465D5</t>
  </si>
  <si>
    <t>pulmón metastásico avanzado</t>
  </si>
  <si>
    <t>https://servicios.plataformadetransparencia.org.mx/inai3/rest/organoGarante/administracionControlDescarga/descargarAdjuntosPorSolicitud/392898685D7B2462</t>
  </si>
  <si>
    <t xml:space="preserve">cáncer endometrial metastásico avanzado </t>
  </si>
  <si>
    <t>https://servicios.plataformadetransparencia.org.mx/inai3/rest/organoGarante/administracionControlDescarga/descargarAdjuntosPorSolicitud/AF7929E89905F0EF</t>
  </si>
  <si>
    <t>https://servicios.plataformadetransparencia.org.mx/inai3/rest/organoGarante/administracionControlDescarga/descargarAdjuntosPorSolicitud/4B2D659D820DD869</t>
  </si>
  <si>
    <t>https://servicios.plataformadetransparencia.org.mx/inai3/rest/organoGarante/administracionControlDescarga/descargarAdjuntosPorSolicitud/6CD6BED6676B9B2E</t>
  </si>
  <si>
    <t>https://servicios.plataformadetransparencia.org.mx/inai3/rest/organoGarante/administracionControlDescarga/descargarAdjuntosPorSolicitud/AA2E81B8D54AF83E</t>
  </si>
  <si>
    <t>https://servicios.plataformadetransparencia.org.mx/inai3/rest/organoGarante/administracionControlDescarga/descargarAdjuntosPorSolicitud/4C2987D5E6B6894A</t>
  </si>
  <si>
    <t>https://servicios.plataformadetransparencia.org.mx/inai3/rest/organoGarante/administracionControlDescarga/descargarAdjuntosPorSolicitud/50D2C18A02321554</t>
  </si>
  <si>
    <t>https://servicios.plataformadetransparencia.org.mx/inai3/rest/organoGarante/administracionControlDescarga/descargarAdjuntosPorSolicitud/4026D8130A7E5F88</t>
  </si>
  <si>
    <t>https://servicios.plataformadetransparencia.org.mx/inai3/rest/organoGarante/administracionControlDescarga/descargarAdjuntosPorSolicitud/1AFB5E0BBAAFB736</t>
  </si>
  <si>
    <t>https://servicios.plataformadetransparencia.org.mx/inai3/rest/organoGarante/administracionControlDescarga/descargarAdjuntosPorSolicitud/915A3EBAC001D71C</t>
  </si>
  <si>
    <t>https://servicios.plataformadetransparencia.org.mx/inai3/rest/organoGarante/administracionControlDescarga/descargarAdjuntosPorSolicitud/5E9EE12DF24F6EE7</t>
  </si>
  <si>
    <t>https://servicios.plataformadetransparencia.org.mx/inai3/rest/organoGarante/administracionControlDescarga/descargarAdjuntosPorSolicitud/3F54A1099ABA028C</t>
  </si>
  <si>
    <t>https://servicios.plataformadetransparencia.org.mx/inai3/rest/organoGarante/administracionControlDescarga/descargarAdjuntosPorSolicitud/C5E7831E62E475B6</t>
  </si>
  <si>
    <t>https://servicios.plataformadetransparencia.org.mx/inai3/rest/organoGarante/administracionControlDescarga/descargarAdjuntosPorSolicitud/6F10F5498D797C10</t>
  </si>
  <si>
    <t>https://servicios.plataformadetransparencia.org.mx/inai3/rest/organoGarante/administracionControlDescarga/descargarAdjuntosPorSolicitud/E24D4652814E2FBF</t>
  </si>
  <si>
    <t>https://servicios.plataformadetransparencia.org.mx/inai3/rest/organoGarante/administracionControlDescarga/descargarAdjuntosPorSolicitud/2AF1FA6737B25342</t>
  </si>
  <si>
    <t>https://servicios.plataformadetransparencia.org.mx/inai3/rest/organoGarante/administracionControlDescarga/descargarAdjuntosPorSolicitud/C45754DC25C6A87D</t>
  </si>
  <si>
    <t>https://servicios.plataformadetransparencia.org.mx/inai3/rest/organoGarante/administracionControlDescarga/descargarAdjuntosPorSolicitud/AD0D2D89FB8E9FAC</t>
  </si>
  <si>
    <t>https://servicios.plataformadetransparencia.org.mx/inai3/rest/organoGarante/administracionControlDescarga/descargarAdjuntosPorSolicitud/B6CFC11A37BC64EC</t>
  </si>
  <si>
    <t>https://servicios.plataformadetransparencia.org.mx/inai3/rest/organoGarante/administracionControlDescarga/descargarAdjuntosPorSolicitud/8E489A1A6C3D0CAF</t>
  </si>
  <si>
    <t>https://servicios.plataformadetransparencia.org.mx/inai3/rest/organoGarante/administracionControlDescarga/descargarAdjuntosPorSolicitud/C9B5FE16EC9BD69E</t>
  </si>
  <si>
    <t>https://servicios.plataformadetransparencia.org.mx/inai3/rest/organoGarante/administracionControlDescarga/descargarAdjuntosPorSolicitud/D1466FF68CD77835</t>
  </si>
  <si>
    <t>https://servicios.plataformadetransparencia.org.mx/inai3/rest/organoGarante/administracionControlDescarga/descargarAdjuntosPorSolicitud/A19C6B1D59630DFD</t>
  </si>
  <si>
    <t>Procedimientos Quirúrgicos</t>
  </si>
  <si>
    <t>https://servicios.plataformadetransparencia.org.mx/inai3/rest/organoGarante/administracionControlDescarga/descargarAdjuntosPorSolicitud/B53FEFA55CC7066C</t>
  </si>
  <si>
    <t>Infra</t>
  </si>
  <si>
    <t>https://servicios.plataformadetransparencia.org.mx/inai3/rest/organoGarante/administracionControlDescarga/descargarAdjuntosPorSolicitud/D1C4750B59183C6C</t>
  </si>
  <si>
    <t>https://servicios.plataformadetransparencia.org.mx/inai3/rest/organoGarante/administracionControlDescarga/descargarAdjuntosPorSolicitud/5816685BA5B6A979</t>
  </si>
  <si>
    <t>https://servicios.plataformadetransparencia.org.mx/inai3/rest/organoGarante/administracionControlDescarga/descargarAdjuntosPorSolicitud/B9C0071FFC7FCB7E</t>
  </si>
  <si>
    <t>https://servicios.plataformadetransparencia.org.mx/inai3/rest/organoGarante/administracionControlDescarga/descargarAdjuntosPorSolicitud/94A8334704947ECA</t>
  </si>
  <si>
    <t>https://servicios.plataformadetransparencia.org.mx/inai3/rest/organoGarante/administracionControlDescarga/descargarAdjuntosPorSolicitud/C7D2065AD2FAB01C</t>
  </si>
  <si>
    <t>https://servicios.plataformadetransparencia.org.mx/inai3/rest/organoGarante/administracionControlDescarga/descargarAdjuntosPorSolicitud/465FE2D2963D5CD3</t>
  </si>
  <si>
    <t>https://servicios.plataformadetransparencia.org.mx/inai3/rest/organoGarante/administracionControlDescarga/descargarAdjuntosPorSolicitud/E3ADAD3189D130B2</t>
  </si>
  <si>
    <t>https://servicios.plataformadetransparencia.org.mx/inai3/rest/organoGarante/administracionControlDescarga/descargarAdjuntosPorSolicitud/EF8BAAC2EE85EC8A</t>
  </si>
  <si>
    <t>https://servicios.plataformadetransparencia.org.mx/inai3/rest/organoGarante/administracionControlDescarga/descargarAdjuntosPorSolicitud/74E9E44BED647B58</t>
  </si>
  <si>
    <t>https://servicios.plataformadetransparencia.org.mx/inai3/rest/organoGarante/administracionControlDescarga/descargarAdjuntosPorSolicitud/4ADC483276620289</t>
  </si>
  <si>
    <t>Publicidad</t>
  </si>
  <si>
    <t>https://servicios.plataformadetransparencia.org.mx/inai3/rest/organoGarante/administracionControlDescarga/descargarAdjuntosPorSolicitud/A278923EF666462C</t>
  </si>
  <si>
    <t>Banco Sangre</t>
  </si>
  <si>
    <t>https://servicios.plataformadetransparencia.org.mx/inai3/rest/organoGarante/administracionControlDescarga/descargarAdjuntosPorSolicitud/C044EF9CC28AD841</t>
  </si>
  <si>
    <t>https://servicios.plataformadetransparencia.org.mx/inai3/rest/organoGarante/administracionControlDescarga/descargarAdjuntosPorSolicitud/0C6AAC0AB69B81B1</t>
  </si>
  <si>
    <t>https://servicios.plataformadetransparencia.org.mx/inai3/rest/organoGarante/administracionControlDescarga/descargarAdjuntosPorSolicitud/B7B77B4B880A7097</t>
  </si>
  <si>
    <t>https://servicios.plataformadetransparencia.org.mx/inai3/rest/organoGarante/administracionControlDescarga/descargarAdjuntosPorSolicitud/B49DDB255C37E1B0</t>
  </si>
  <si>
    <t>https://servicios.plataformadetransparencia.org.mx/inai3/rest/organoGarante/administracionControlDescarga/descargarAdjuntosPorSolicitud/02E11690AC412221</t>
  </si>
  <si>
    <t>https://servicios.plataformadetransparencia.org.mx/inai3/rest/organoGarante/administracionControlDescarga/descargarAdjuntosPorSolicitud/EA0D2E075FBD97ED</t>
  </si>
  <si>
    <t>Sildenafil</t>
  </si>
  <si>
    <t>https://servicios.plataformadetransparencia.org.mx/inai3/rest/organoGarante/administracionControlDescarga/descargarAdjuntosPorSolicitud/A3020ED31C0704C1</t>
  </si>
  <si>
    <t>Fibrinógeno Humano</t>
  </si>
  <si>
    <t>https://servicios.plataformadetransparencia.org.mx/inai3/rest/organoGarante/administracionControlDescarga/descargarAdjuntosPorSolicitud/B3DDC00432495780</t>
  </si>
  <si>
    <t xml:space="preserve">TRANSFUSIONES DE SANGRE </t>
  </si>
  <si>
    <t>https://servicios.plataformadetransparencia.org.mx/inai3/rest/organoGarante/administracionControlDescarga/descargarAdjuntosPorSolicitud/83C78BCEA9A68297</t>
  </si>
  <si>
    <t>Medicamentos-Compras</t>
  </si>
  <si>
    <t>https://servicios.plataformadetransparencia.org.mx/inai3/rest/organoGarante/administracionControlDescarga/descargarAdjuntosPorSolicitud/0B553662C5394F6C</t>
  </si>
  <si>
    <t>GELATINAS EN POLVO</t>
  </si>
  <si>
    <t>https://servicios.plataformadetransparencia.org.mx/inai3/rest/organoGarante/administracionControlDescarga/descargarAdjuntosPorSolicitud/3FA8F8FFFA8F4FF0</t>
  </si>
  <si>
    <t>Camas,Quirófanos, terapia intensiva e intermedia</t>
  </si>
  <si>
    <t>https://servicios.plataformadetransparencia.org.mx/inai3/rest/organoGarante/administracionControlDescarga/descargarAdjuntosPorSolicitud/E52D4E1D46623EB6</t>
  </si>
  <si>
    <t>Medicamentos-Consumo</t>
  </si>
  <si>
    <t>https://servicios.plataformadetransparencia.org.mx/inai3/rest/organoGarante/administracionControlDescarga/descargarAdjuntosPorSolicitud/3C195B14131E9300</t>
  </si>
  <si>
    <t>https://servicios.plataformadetransparencia.org.mx/inai3/rest/organoGarante/administracionControlDescarga/descargarAdjuntosPorSolicitud/5859E612B291C29C</t>
  </si>
  <si>
    <t>https://servicios.plataformadetransparencia.org.mx/inai3/rest/organoGarante/administracionControlDescarga/descargarAdjuntosPorSolicitud/461B480F28B5C9A1</t>
  </si>
  <si>
    <t>Antenas de comunicación</t>
  </si>
  <si>
    <t>https://servicios.plataformadetransparencia.org.mx/inai3/rest/organoGarante/administracionControlDescarga/descargarAdjuntosPorSolicitud/08277545348F9B43</t>
  </si>
  <si>
    <t>NEUMONÍA</t>
  </si>
  <si>
    <t>https://servicios.plataformadetransparencia.org.mx/inai3/rest/organoGarante/administracionControlDescarga/descargarAdjuntosPorSolicitud/E96642F47F5FCBFB</t>
  </si>
  <si>
    <t>ENFERMEDADES HEPÁTICAS</t>
  </si>
  <si>
    <t>https://servicios.plataformadetransparencia.org.mx/inai3/rest/organoGarante/administracionControlDescarga/descargarAdjuntosPorSolicitud/1C7A280A3FD2970E</t>
  </si>
  <si>
    <t>embarazo adolescente</t>
  </si>
  <si>
    <t>https://servicios.plataformadetransparencia.org.mx/inai3/rest/organoGarante/administracionControlDescarga/descargarAdjuntosPorSolicitud/C87962C3F59A7D9A</t>
  </si>
  <si>
    <t>PRESERVATIVOS Y PASTILLAS ANTICONCEPTIVAS</t>
  </si>
  <si>
    <t>https://servicios.plataformadetransparencia.org.mx/inai3/rest/organoGarante/administracionControlDescarga/descargarAdjuntosPorSolicitud/CDDB37378ADE6E42</t>
  </si>
  <si>
    <t xml:space="preserve"> PAN Y TORTILLAS </t>
  </si>
  <si>
    <t>https://servicios.plataformadetransparencia.org.mx/inai3/rest/organoGarante/administracionControlDescarga/descargarAdjuntosPorSolicitud/CBA57953799AE42B</t>
  </si>
  <si>
    <t>TÓNER</t>
  </si>
  <si>
    <t>https://servicios.plataformadetransparencia.org.mx/inai3/rest/organoGarante/administracionControlDescarga/descargarAdjuntosPorSolicitud/4843D69FC7FDE777</t>
  </si>
  <si>
    <t>Seguros</t>
  </si>
  <si>
    <t>https://servicios.plataformadetransparencia.org.mx/inai3/rest/organoGarante/administracionControlDescarga/descargarAdjuntosPorSolicitud/2FDDA507D3A2897B</t>
  </si>
  <si>
    <t>MICROSCOPIOS Y ACCESORIOS DE MICROSCOPIOS</t>
  </si>
  <si>
    <t>https://servicios.plataformadetransparencia.org.mx/inai3/rest/organoGarante/administracionControlDescarga/descargarAdjuntosPorSolicitud/CE94ED8A2FA898A3</t>
  </si>
  <si>
    <t>PSICOTROPICOS</t>
  </si>
  <si>
    <t>https://servicios.plataformadetransparencia.org.mx/inai3/rest/organoGarante/administracionControlDescarga/descargarAdjuntosPorSolicitud/C035E032E2ADE404</t>
  </si>
  <si>
    <t xml:space="preserve">LITIO Y YODO </t>
  </si>
  <si>
    <t>https://servicios.plataformadetransparencia.org.mx/inai3/rest/organoGarante/administracionControlDescarga/descargarAdjuntosPorSolicitud/AE31801C2052268A</t>
  </si>
  <si>
    <t>MUERTES POR SEPTICEMIA</t>
  </si>
  <si>
    <t>https://servicios.plataformadetransparencia.org.mx/inai3/rest/organoGarante/administracionControlDescarga/descargarAdjuntosPorSolicitud/A8AF0381E52BDC4F</t>
  </si>
  <si>
    <t>POBLACION INDÍGENA</t>
  </si>
  <si>
    <t>https://servicios.plataformadetransparencia.org.mx/inai3/rest/organoGarante/administracionControlDescarga/descargarAdjuntosPorSolicitud/4884B0EB8A1173AC</t>
  </si>
  <si>
    <t>EPINEFRINA</t>
  </si>
  <si>
    <t>https://servicios.plataformadetransparencia.org.mx/inai3/rest/organoGarante/administracionControlDescarga/descargarAdjuntosPorSolicitud/AE76C3C1A6C27F2A</t>
  </si>
  <si>
    <t xml:space="preserve"> NEGLIGENCIAS MEDICAS</t>
  </si>
  <si>
    <t>https://servicios.plataformadetransparencia.org.mx/inai3/rest/organoGarante/administracionControlDescarga/descargarAdjuntosPorSolicitud/15771A3DEB79B4F0</t>
  </si>
  <si>
    <t>NECROPSIAS</t>
  </si>
  <si>
    <t>https://servicios.plataformadetransparencia.org.mx/inai3/rest/organoGarante/administracionControlDescarga/descargarAdjuntosPorSolicitud/DC9A67F60789743E</t>
  </si>
  <si>
    <t>https://servicios.plataformadetransparencia.org.mx/inai3/rest/organoGarante/administracionControlDescarga/descargarAdjuntosPorSolicitud/DB4D351362FB5496</t>
  </si>
  <si>
    <t>https://servicios.plataformadetransparencia.org.mx/inai3/rest/organoGarante/administracionControlDescarga/descargarAdjuntosPorSolicitud/D0C70A4E74A261B2</t>
  </si>
  <si>
    <t>https://servicios.plataformadetransparencia.org.mx/inai3/rest/organoGarante/administracionControlDescarga/descargarAdjuntosPorSolicitud/0FF94F4576C3B82B</t>
  </si>
  <si>
    <t>https://servicios.plataformadetransparencia.org.mx/inai3/rest/organoGarante/administracionControlDescarga/descargarAdjuntosPorSolicitud/D3820D736F4A9F4D</t>
  </si>
  <si>
    <t>ENFERMEDADES CARDÍACAS</t>
  </si>
  <si>
    <t>https://servicios.plataformadetransparencia.org.mx/inai3/rest/organoGarante/administracionControlDescarga/descargarAdjuntosPorSolicitud/31FB78431E4E30E4</t>
  </si>
  <si>
    <t>https://servicios.plataformadetransparencia.org.mx/inai3/rest/organoGarante/administracionControlDescarga/descargarAdjuntosPorSolicitud/3D67F9E3EB4C7ECB</t>
  </si>
  <si>
    <t>https://servicios.plataformadetransparencia.org.mx/inai3/rest/organoGarante/administracionControlDescarga/descargarAdjuntosPorSolicitud/DD73061AEFD9FC5D</t>
  </si>
  <si>
    <t>https://servicios.plataformadetransparencia.org.mx/inai3/rest/organoGarante/administracionControlDescarga/descargarAdjuntosPorSolicitud/F5D0C6CAEE3BD274</t>
  </si>
  <si>
    <t>https://servicios.plataformadetransparencia.org.mx/inai3/rest/organoGarante/administracionControlDescarga/descargarAdjuntosPorSolicitud/ABD18644222B8965</t>
  </si>
  <si>
    <t>CIRUGÍAS</t>
  </si>
  <si>
    <t>https://servicios.plataformadetransparencia.org.mx/inai3/rest/organoGarante/administracionControlDescarga/descargarAdjuntosPorSolicitud/4D250453036A5829</t>
  </si>
  <si>
    <t>https://servicios.plataformadetransparencia.org.mx/inai3/rest/organoGarante/administracionControlDescarga/descargarAdjuntosPorSolicitud/1514F8E8740A5908</t>
  </si>
  <si>
    <t>https://servicios.plataformadetransparencia.org.mx/inai3/rest/organoGarante/administracionControlDescarga/descargarAdjuntosPorSolicitud/913303BBCA5E8034</t>
  </si>
  <si>
    <t>https://servicios.plataformadetransparencia.org.mx/inai3/rest/organoGarante/administracionControlDescarga/descargarAdjuntosPorSolicitud/461068F1DE18CFD5</t>
  </si>
  <si>
    <t>https://servicios.plataformadetransparencia.org.mx/inai3/rest/organoGarante/administracionControlDescarga/descargarAdjuntosPorSolicitud/0DC7CF777D9B07DF</t>
  </si>
  <si>
    <t>https://servicios.plataformadetransparencia.org.mx/inai3/rest/organoGarante/administracionControlDescarga/descargarAdjuntosPorSolicitud/D402B2366E97C391</t>
  </si>
  <si>
    <t>https://servicios.plataformadetransparencia.org.mx/inai3/rest/organoGarante/administracionControlDescarga/descargarAdjuntosPorSolicitud/F93E2EA790429DB3</t>
  </si>
  <si>
    <t>REFACCIONES PARA VEHICULOS</t>
  </si>
  <si>
    <t>https://servicios.plataformadetransparencia.org.mx/inai3/rest/organoGarante/administracionControlDescarga/descargarAdjuntosPorSolicitud/0ABF2549147165A7</t>
  </si>
  <si>
    <t>PANROLL</t>
  </si>
  <si>
    <t>https://servicios.plataformadetransparencia.org.mx/inai3/rest/organoGarante/administracionControlDescarga/descargarAdjuntosPorSolicitud/9B2BE496A46200C8</t>
  </si>
  <si>
    <t>ROMIPLOSTIM</t>
  </si>
  <si>
    <t>https://servicios.plataformadetransparencia.org.mx/inai3/rest/organoGarante/administracionControlDescarga/descargarAdjuntosPorSolicitud/69976C42616431D8</t>
  </si>
  <si>
    <t>https://servicios.plataformadetransparencia.org.mx/inai3/rest/organoGarante/administracionControlDescarga/descargarAdjuntosPorSolicitud/ACB40C831E664972</t>
  </si>
  <si>
    <t>https://servicios.plataformadetransparencia.org.mx/inai3/rest/organoGarante/administracionControlDescarga/descargarAdjuntosPorSolicitud/FC60B43BD19296D8</t>
  </si>
  <si>
    <t>https://servicios.plataformadetransparencia.org.mx/inai3/rest/organoGarante/administracionControlDescarga/descargarAdjuntosPorSolicitud/F18ADF51E0623720</t>
  </si>
  <si>
    <t>INFLUENZA</t>
  </si>
  <si>
    <t>https://servicios.plataformadetransparencia.org.mx/inai3/rest/organoGarante/administracionControlDescarga/descargarAdjuntosPorSolicitud/7EE31B3AB68D125B</t>
  </si>
  <si>
    <t>https://servicios.plataformadetransparencia.org.mx/inai3/rest/organoGarante/administracionControlDescarga/descargarAdjuntosPorSolicitud/3F1E805BF1DDEA6E</t>
  </si>
  <si>
    <t>HEMATOCROMATOSIS,</t>
  </si>
  <si>
    <t>https://servicios.plataformadetransparencia.org.mx/inai3/rest/organoGarante/administracionControlDescarga/descargarAdjuntosPorSolicitud/803D84FF35193B0D</t>
  </si>
  <si>
    <t>https://servicios.plataformadetransparencia.org.mx/inai3/rest/organoGarante/administracionControlDescarga/descargarAdjuntosPorSolicitud/8D8C7C4E032CB516</t>
  </si>
  <si>
    <t>ANTIVIRUS</t>
  </si>
  <si>
    <t>https://servicios.plataformadetransparencia.org.mx/inai3/rest/organoGarante/administracionControlDescarga/descargarAdjuntosPorSolicitud/B489FD24E70472C5</t>
  </si>
  <si>
    <t>https://servicios.plataformadetransparencia.org.mx/inai3/rest/organoGarante/administracionControlDescarga/descargarAdjuntosPorSolicitud/C2F461A9D192334B</t>
  </si>
  <si>
    <t>Focos</t>
  </si>
  <si>
    <t>https://servicios.plataformadetransparencia.org.mx/inai3/rest/organoGarante/administracionControlDescarga/descargarAdjuntosPorSolicitud/4A71BC02AE3D64C5</t>
  </si>
  <si>
    <t>Facturas de Gasolina</t>
  </si>
  <si>
    <t>https://servicios.plataformadetransparencia.org.mx/inai3/rest/organoGarante/administracionControlDescarga/descargarAdjuntosPorSolicitud/27E40C8507D3B2DC</t>
  </si>
  <si>
    <t xml:space="preserve"> Fibrinógeno Humano</t>
  </si>
  <si>
    <t>https://servicios.plataformadetransparencia.org.mx/inai3/rest/organoGarante/administracionControlDescarga/descargarAdjuntosPorSolicitud/75AF80D48990AB60</t>
  </si>
  <si>
    <t>Facturas de Matenimiento de Microscopios</t>
  </si>
  <si>
    <t>https://servicios.plataformadetransparencia.org.mx/inai3/rest/organoGarante/administracionControlDescarga/descargarAdjuntosPorSolicitud/A72F2AB1DB32F179</t>
  </si>
  <si>
    <t>https://servicios.plataformadetransparencia.org.mx/inai3/rest/organoGarante/administracionControlDescarga/descargarAdjuntosPorSolicitud/A1114AC7A3449AC0</t>
  </si>
  <si>
    <t xml:space="preserve">Contratos </t>
  </si>
  <si>
    <t>LA-012NDE001-E53-2022</t>
  </si>
  <si>
    <t>https://servicios.plataformadetransparencia.org.mx/inai3/rest/organoGarante/administracionControlDescarga/descargarAdjuntosPorSolicitud/BF86E38AE27976C9</t>
  </si>
  <si>
    <t>https://servicios.plataformadetransparencia.org.mx/inai3/rest/organoGarante/administracionControlDescarga/descargarAdjuntosPorSolicitud/C168C2D9434301FC</t>
  </si>
  <si>
    <t xml:space="preserve">Paracetamol, Ibuprofeno, Meloxicam, </t>
  </si>
  <si>
    <t>https://servicios.plataformadetransparencia.org.mx/inai3/rest/organoGarante/administracionControlDescarga/descargarAdjuntosPorSolicitud/D3696A5720E5D1AC</t>
  </si>
  <si>
    <t>https://servicios.plataformadetransparencia.org.mx/inai3/rest/organoGarante/administracionControlDescarga/descargarAdjuntosPorSolicitud/57FC2C8B2B327E1F</t>
  </si>
  <si>
    <t>PINTURAS</t>
  </si>
  <si>
    <t>https://servicios.plataformadetransparencia.org.mx/inai3/rest/organoGarante/administracionControlDescarga/descargarAdjuntosPorSolicitud/443432A3C7AA888E</t>
  </si>
  <si>
    <t>https://servicios.plataformadetransparencia.org.mx/inai3/rest/organoGarante/administracionControlDescarga/descargarAdjuntosPorSolicitud/05EBA57715C45AD3</t>
  </si>
  <si>
    <t>CAPACITACIÓN</t>
  </si>
  <si>
    <t>https://servicios.plataformadetransparencia.org.mx/inai3/rest/organoGarante/administracionControlDescarga/descargarAdjuntosPorSolicitud/2FFD7356ABE13805</t>
  </si>
  <si>
    <t>Evaluciones Financieras</t>
  </si>
  <si>
    <t>https://servicios.plataformadetransparencia.org.mx/inai3/rest/organoGarante/administracionControlDescarga/descargarAdjuntosPorSolicitud/8E5C67C60A05D6F5</t>
  </si>
  <si>
    <t>DETERGENTES</t>
  </si>
  <si>
    <t>https://servicios.plataformadetransparencia.org.mx/inai3/rest/organoGarante/administracionControlDescarga/descargarAdjuntosPorSolicitud/07931CB4059A7E0C</t>
  </si>
  <si>
    <t>METAHEMOGLOBINEMIA</t>
  </si>
  <si>
    <t>https://servicios.plataformadetransparencia.org.mx/inai3/rest/organoGarante/administracionControlDescarga/descargarAdjuntosPorSolicitud/9442156A865BD639</t>
  </si>
  <si>
    <t xml:space="preserve">DIETAS POLIMERICAS </t>
  </si>
  <si>
    <t>https://servicios.plataformadetransparencia.org.mx/inai3/rest/organoGarante/administracionControlDescarga/descargarAdjuntosPorSolicitud/BA42EF8A2A82341A</t>
  </si>
  <si>
    <t>Vigilancia</t>
  </si>
  <si>
    <t>https://servicios.plataformadetransparencia.org.mx/inai3/rest/organoGarante/administracionControlDescarga/descargarAdjuntosPorSolicitud/5EE90A883A70ABA0</t>
  </si>
  <si>
    <t>Alimentos transgénicos</t>
  </si>
  <si>
    <t>https://servicios.plataformadetransparencia.org.mx/inai3/rest/organoGarante/administracionControlDescarga/descargarAdjuntosPorSolicitud/309E083886977399</t>
  </si>
  <si>
    <t>Cámaras</t>
  </si>
  <si>
    <t>https://servicios.plataformadetransparencia.org.mx/inai3/rest/organoGarante/administracionControlDescarga/descargarAdjuntosPorSolicitud/58D102FC8D9AE145</t>
  </si>
  <si>
    <t>PERITAJE</t>
  </si>
  <si>
    <t>https://servicios.plataformadetransparencia.org.mx/inai3/rest/organoGarante/administracionControlDescarga/descargarAdjuntosPorSolicitud/095BBBA467AC14AA</t>
  </si>
  <si>
    <t xml:space="preserve">TELEFONÍA CONVENCIONAL </t>
  </si>
  <si>
    <t>https://servicios.plataformadetransparencia.org.mx/inai3/rest/organoGarante/administracionControlDescarga/descargarAdjuntosPorSolicitud/5E377245317C339D</t>
  </si>
  <si>
    <t>Mantenimiento Elevadores</t>
  </si>
  <si>
    <t>https://servicios.plataformadetransparencia.org.mx/inai3/rest/organoGarante/administracionControlDescarga/descargarAdjuntosPorSolicitud/B70CE925EBA9E3AE</t>
  </si>
  <si>
    <t>Hojas Blancas</t>
  </si>
  <si>
    <t>https://servicios.plataformadetransparencia.org.mx/inai3/rest/organoGarante/administracionControlDescarga/descargarAdjuntosPorSolicitud/D11A74032373ED1E</t>
  </si>
  <si>
    <t>DIETAS POLIMÉRICAS</t>
  </si>
  <si>
    <t>https://servicios.plataformadetransparencia.org.mx/inai3/rest/organoGarante/administracionControlDescarga/descargarAdjuntosPorSolicitud/1537B6ADD7483DFB</t>
  </si>
  <si>
    <t>OSTEOSÍNTESIS Y ENDOPROTESIS</t>
  </si>
  <si>
    <t>https://servicios.plataformadetransparencia.org.mx/inai3/rest/organoGarante/administracionControlDescarga/descargarAdjuntosPorSolicitud/3C3288ED0E9994C7</t>
  </si>
  <si>
    <t>ZAPATOS QUIRÚRGICOS</t>
  </si>
  <si>
    <t>https://servicios.plataformadetransparencia.org.mx/inai3/rest/organoGarante/administracionControlDescarga/descargarAdjuntosPorSolicitud/0C3697100B665412</t>
  </si>
  <si>
    <t>OXITOCINA</t>
  </si>
  <si>
    <t>https://servicios.plataformadetransparencia.org.mx/inai3/rest/organoGarante/administracionControlDescarga/descargarAdjuntosPorSolicitud/50B2DBCA4463623F</t>
  </si>
  <si>
    <t>ANOREXIA Y BULIMIA</t>
  </si>
  <si>
    <t>https://servicios.plataformadetransparencia.org.mx/inai3/rest/organoGarante/administracionControlDescarga/descargarAdjuntosPorSolicitud/B05C0CD0A6AE32E4</t>
  </si>
  <si>
    <t>Defunciones</t>
  </si>
  <si>
    <t>https://servicios.plataformadetransparencia.org.mx/inai3/rest/organoGarante/administracionControlDescarga/descargarAdjuntosPorSolicitud/E70FE16AB485069D</t>
  </si>
  <si>
    <t>SARAMPIÓN</t>
  </si>
  <si>
    <t>https://servicios.plataformadetransparencia.org.mx/inai3/rest/organoGarante/administracionControlDescarga/descargarAdjuntosPorSolicitud/BB4F3053C34F2A1E</t>
  </si>
  <si>
    <t>https://servicios.plataformadetransparencia.org.mx/inai3/rest/organoGarante/administracionControlDescarga/descargarAdjuntosPorSolicitud/925F24A0B8B7E8D0</t>
  </si>
  <si>
    <t>https://servicios.plataformadetransparencia.org.mx/inai3/rest/organoGarante/administracionControlDescarga/descargarAdjuntosPorSolicitud/2340900E81689D27</t>
  </si>
  <si>
    <t>https://servicios.plataformadetransparencia.org.mx/inai3/rest/organoGarante/administracionControlDescarga/descargarAdjuntosPorSolicitud/6C9BEF9AC2EC919D</t>
  </si>
  <si>
    <t>ANESTESIAS</t>
  </si>
  <si>
    <t>https://servicios.plataformadetransparencia.org.mx/inai3/rest/organoGarante/administracionControlDescarga/descargarAdjuntosPorSolicitud/0C08016F95907740</t>
  </si>
  <si>
    <t>https://servicios.plataformadetransparencia.org.mx/inai3/rest/organoGarante/administracionControlDescarga/descargarAdjuntosPorSolicitud/413023E6AED50A44</t>
  </si>
  <si>
    <t>https://servicios.plataformadetransparencia.org.mx/inai3/rest/organoGarante/administracionControlDescarga/descargarAdjuntosPorSolicitud/625E4B686A58D58A</t>
  </si>
  <si>
    <t>TRASTES Y ENCERES DE COCINA</t>
  </si>
  <si>
    <t>https://servicios.plataformadetransparencia.org.mx/inai3/rest/organoGarante/administracionControlDescarga/descargarAdjuntosPorSolicitud/26ABAE926783BA7A</t>
  </si>
  <si>
    <t>Inmunoglobulina</t>
  </si>
  <si>
    <t>https://servicios.plataformadetransparencia.org.mx/inai3/rest/organoGarante/administracionControlDescarga/descargarAdjuntosPorSolicitud/74DE85851791824C</t>
  </si>
  <si>
    <t>FENTANILO</t>
  </si>
  <si>
    <t>https://servicios.plataformadetransparencia.org.mx/inai3/rest/organoGarante/administracionControlDescarga/descargarAdjuntosPorSolicitud/3AA7FC964EFC592E</t>
  </si>
  <si>
    <t>Internet</t>
  </si>
  <si>
    <t>https://servicios.plataformadetransparencia.org.mx/inai3/rest/organoGarante/administracionControlDescarga/descargarAdjuntosPorSolicitud/DA44C3E26E8A5E04</t>
  </si>
  <si>
    <t>https://servicios.plataformadetransparencia.org.mx/inai3/rest/organoGarante/administracionControlDescarga/descargarAdjuntosPorSolicitud/D953C436FC4A6F7B</t>
  </si>
  <si>
    <t xml:space="preserve"> LECHE O FÓRMULA LÁCTEA</t>
  </si>
  <si>
    <t>https://servicios.plataformadetransparencia.org.mx/inai3/rest/organoGarante/administracionControlDescarga/descargarAdjuntosPorSolicitud/000013AF6C9715BA</t>
  </si>
  <si>
    <t xml:space="preserve">TIRAS INDICADORAS DE PH </t>
  </si>
  <si>
    <t>https://servicios.plataformadetransparencia.org.mx/inai3/rest/organoGarante/administracionControlDescarga/descargarAdjuntosPorSolicitud/094C573CE32397DE</t>
  </si>
  <si>
    <t>Alimentos perecederos</t>
  </si>
  <si>
    <t>https://servicios.plataformadetransparencia.org.mx/inai3/rest/organoGarante/administracionControlDescarga/descargarAdjuntosPorSolicitud/DB24C2E3F866CF6C</t>
  </si>
  <si>
    <t>Reactivo</t>
  </si>
  <si>
    <t>https://servicios.plataformadetransparencia.org.mx/inai3/rest/organoGarante/administracionControlDescarga/descargarAdjuntosPorSolicitud/E84ADEE05A81D614</t>
  </si>
  <si>
    <t xml:space="preserve">TANQUES DE OXÍGENO </t>
  </si>
  <si>
    <t>https://servicios.plataformadetransparencia.org.mx/inai3/rest/organoGarante/administracionControlDescarga/descargarAdjuntosPorSolicitud/7975FA955DDCFD08</t>
  </si>
  <si>
    <t>Leche</t>
  </si>
  <si>
    <t>https://servicios.plataformadetransparencia.org.mx/inai3/rest/organoGarante/administracionControlDescarga/descargarAdjuntosPorSolicitud/33B2CA34BA501B7B</t>
  </si>
  <si>
    <t>https://servicios.plataformadetransparencia.org.mx/inai3/rest/organoGarante/administracionControlDescarga/descargarAdjuntosPorSolicitud/48B90FEEB5C15B15</t>
  </si>
  <si>
    <t>https://servicios.plataformadetransparencia.org.mx/inai3/rest/organoGarante/administracionControlDescarga/descargarAdjuntosPorSolicitud/749397085FDA38E0</t>
  </si>
  <si>
    <t>https://servicios.plataformadetransparencia.org.mx/inai3/rest/organoGarante/administracionControlDescarga/descargarAdjuntosPorSolicitud/1CB438C3AC251BBE</t>
  </si>
  <si>
    <t>https://servicios.plataformadetransparencia.org.mx/inai3/rest/organoGarante/administracionControlDescarga/descargarAdjuntosPorSolicitud/042A37F6896C87C7</t>
  </si>
  <si>
    <t>https://servicios.plataformadetransparencia.org.mx/inai3/rest/organoGarante/administracionControlDescarga/descargarAdjuntosPorSolicitud/4EBD5E4128E36D99</t>
  </si>
  <si>
    <t>https://servicios.plataformadetransparencia.org.mx/inai3/rest/organoGarante/administracionControlDescarga/descargarAdjuntosPorSolicitud/9078FFD3310C8476</t>
  </si>
  <si>
    <t>https://servicios.plataformadetransparencia.org.mx/inai3/rest/organoGarante/administracionControlDescarga/descargarAdjuntosPorSolicitud/5C5AFF8B80075B43</t>
  </si>
  <si>
    <t>AMPUTACIONES</t>
  </si>
  <si>
    <t>https://servicios.plataformadetransparencia.org.mx/inai3/rest/organoGarante/administracionControlDescarga/descargarAdjuntosPorSolicitud/E8E56F7F2D68583C</t>
  </si>
  <si>
    <t>https://servicios.plataformadetransparencia.org.mx/inai3/rest/organoGarante/administracionControlDescarga/descargarAdjuntosPorSolicitud/3208FA0595EB7429</t>
  </si>
  <si>
    <t>https://servicios.plataformadetransparencia.org.mx/inai3/rest/organoGarante/administracionControlDescarga/descargarAdjuntosPorSolicitud/0FB3F960E580E82B</t>
  </si>
  <si>
    <t>https://servicios.plataformadetransparencia.org.mx/inai3/rest/organoGarante/administracionControlDescarga/descargarAdjuntosPorSolicitud/1BB5A387EF2ABD9D</t>
  </si>
  <si>
    <t>https://servicios.plataformadetransparencia.org.mx/inai3/rest/organoGarante/administracionControlDescarga/descargarAdjuntosPorSolicitud/B258C169D4167606</t>
  </si>
  <si>
    <t>https://servicios.plataformadetransparencia.org.mx/inai3/rest/organoGarante/administracionControlDescarga/descargarAdjuntosPorSolicitud/A0C61662EF880C67</t>
  </si>
  <si>
    <t>https://servicios.plataformadetransparencia.org.mx/inai3/rest/organoGarante/administracionControlDescarga/descargarAdjuntosPorSolicitud/50C0EA35721DE30E</t>
  </si>
  <si>
    <t>Arrendamientos</t>
  </si>
  <si>
    <t>https://servicios.plataformadetransparencia.org.mx/inai3/rest/organoGarante/administracionControlDescarga/descargarAdjuntosPorSolicitud/4CAC903CE8B7DD63</t>
  </si>
  <si>
    <t xml:space="preserve"> PÉRDIDAS Y ROBOS</t>
  </si>
  <si>
    <t>https://servicios.plataformadetransparencia.org.mx/inai3/rest/organoGarante/administracionControlDescarga/descargarAdjuntosPorSolicitud/7E6E3063BD67474F</t>
  </si>
  <si>
    <t>LUPUS</t>
  </si>
  <si>
    <t>https://servicios.plataformadetransparencia.org.mx/inai3/rest/organoGarante/administracionControlDescarga/descargarAdjuntosPorSolicitud/FC69300351306979</t>
  </si>
  <si>
    <t>https://servicios.plataformadetransparencia.org.mx/inai3/rest/organoGarante/administracionControlDescarga/descargarAdjuntosPorSolicitud/660C9363D56796DA</t>
  </si>
  <si>
    <t>Gasolina</t>
  </si>
  <si>
    <t>https://servicios.plataformadetransparencia.org.mx/inai3/rest/organoGarante/administracionControlDescarga/descargarAdjuntosPorSolicitud/D902C41158E756D1</t>
  </si>
  <si>
    <t>Material de Curación</t>
  </si>
  <si>
    <t>https://servicios.plataformadetransparencia.org.mx/inai3/rest/organoGarante/administracionControlDescarga/descargarAdjuntosPorSolicitud/A7110806A8494F46</t>
  </si>
  <si>
    <t>https://servicios.plataformadetransparencia.org.mx/inai3/rest/organoGarante/administracionControlDescarga/descargarAdjuntosPorSolicitud/FCA6DA5A14961983</t>
  </si>
  <si>
    <t>AZÚCAR, GLUCOSA, FRUCTOSA O CUALQUIER TIPO DE AZÚCAR O POLISACÁRIDO</t>
  </si>
  <si>
    <t>https://servicios.plataformadetransparencia.org.mx/inai3/rest/organoGarante/administracionControlDescarga/descargarAdjuntosPorSolicitud/4E1D3701DED48F39</t>
  </si>
  <si>
    <t>DEPRESIÓN INFANTIL</t>
  </si>
  <si>
    <t>https://servicios.plataformadetransparencia.org.mx/inai3/rest/organoGarante/administracionControlDescarga/descargarAdjuntosPorSolicitud/504601127F95A317</t>
  </si>
  <si>
    <t>Accesorios y Suministros Hospitalarios</t>
  </si>
  <si>
    <t>https://servicios.plataformadetransparencia.org.mx/inai3/rest/organoGarante/administracionControlDescarga/descargarAdjuntosPorSolicitud/0720FB2773048E93</t>
  </si>
  <si>
    <t>https://servicios.plataformadetransparencia.org.mx/inai3/rest/organoGarante/administracionControlDescarga/descargarAdjuntosPorSolicitud/2ECB805653BB7A4C</t>
  </si>
  <si>
    <t>https://servicios.plataformadetransparencia.org.mx/inai3/rest/organoGarante/administracionControlDescarga/descargarAdjuntosPorSolicitud/309254FED6431D01</t>
  </si>
  <si>
    <t>https://servicios.plataformadetransparencia.org.mx/inai3/rest/organoGarante/administracionControlDescarga/descargarAdjuntosPorSolicitud/59DE3809EC9BDAC7</t>
  </si>
  <si>
    <t>https://servicios.plataformadetransparencia.org.mx/inai3/rest/organoGarante/administracionControlDescarga/descargarAdjuntosPorSolicitud/F6D801A5832C6A89</t>
  </si>
  <si>
    <t>https://servicios.plataformadetransparencia.org.mx/inai3/rest/organoGarante/administracionControlDescarga/descargarAdjuntosPorSolicitud/2CAA5FC8466150BC</t>
  </si>
  <si>
    <t>Pan Rollo</t>
  </si>
  <si>
    <t>https://servicios.plataformadetransparencia.org.mx/inai3/rest/organoGarante/administracionControlDescarga/descargarAdjuntosPorSolicitud/880530205BF6B2CB</t>
  </si>
  <si>
    <t>https://servicios.plataformadetransparencia.org.mx/inai3/rest/organoGarante/administracionControlDescarga/descargarAdjuntosPorSolicitud/84985AA82F8473C0</t>
  </si>
  <si>
    <t>https://servicios.plataformadetransparencia.org.mx/inai3/rest/organoGarante/administracionControlDescarga/descargarAdjuntosPorSolicitud/33BC6A41CB1952C2</t>
  </si>
  <si>
    <t>https://servicios.plataformadetransparencia.org.mx/inai3/rest/organoGarante/administracionControlDescarga/descargarAdjuntosPorSolicitud/A8BC6E0C96F6C499</t>
  </si>
  <si>
    <t>https://servicios.plataformadetransparencia.org.mx/inai3/rest/organoGarante/administracionControlDescarga/descargarAdjuntosPorSolicitud/F545797C99310BBA</t>
  </si>
  <si>
    <t xml:space="preserve">Mobiliario de Oficina </t>
  </si>
  <si>
    <t>https://servicios.plataformadetransparencia.org.mx/inai3/rest/organoGarante/administracionControlDescarga/descargarAdjuntosPorSolicitud/9E460F9EAE1670CB</t>
  </si>
  <si>
    <t>https://servicios.plataformadetransparencia.org.mx/inai3/rest/organoGarante/administracionControlDescarga/descargarAdjuntosPorSolicitud/F65165699FF158AC</t>
  </si>
  <si>
    <t>Vehículos</t>
  </si>
  <si>
    <t>https://servicios.plataformadetransparencia.org.mx/inai3/rest/organoGarante/administracionControlDescarga/descargarAdjuntosPorSolicitud/9BCCFFA0F3F20D3F</t>
  </si>
  <si>
    <t>https://servicios.plataformadetransparencia.org.mx/inai3/rest/organoGarante/administracionControlDescarga/descargarAdjuntosPorSolicitud/EF9A361ED16C3D5F</t>
  </si>
  <si>
    <t>https://servicios.plataformadetransparencia.org.mx/inai3/rest/organoGarante/administracionControlDescarga/descargarAdjuntosPorSolicitud/CBEBBDCF140C5951</t>
  </si>
  <si>
    <t>https://servicios.plataformadetransparencia.org.mx/inai3/rest/organoGarante/administracionControlDescarga/descargarAdjuntosPorSolicitud/810C957DB3D13007</t>
  </si>
  <si>
    <t>https://servicios.plataformadetransparencia.org.mx/inai3/rest/organoGarante/administracionControlDescarga/descargarAdjuntosPorSolicitud/0579D67711C966D8</t>
  </si>
  <si>
    <t>https://servicios.plataformadetransparencia.org.mx/inai3/rest/organoGarante/administracionControlDescarga/descargarAdjuntosPorSolicitud/A16C812963B67281</t>
  </si>
  <si>
    <t>https://servicios.plataformadetransparencia.org.mx/inai3/rest/organoGarante/administracionControlDescarga/descargarAdjuntosPorSolicitud/C03484E5BCD8F6F5</t>
  </si>
  <si>
    <t>GAMS SOLUTIONS, S.A. DE C.V.</t>
  </si>
  <si>
    <t>https://servicios.plataformadetransparencia.org.mx/inai3/rest/organoGarante/administracionControlDescarga/descargarAdjuntosPorSolicitud/1DCD1C46E69CCCF1</t>
  </si>
  <si>
    <t>MENSAJERÍA Y PAQUETERÍA</t>
  </si>
  <si>
    <t>https://servicios.plataformadetransparencia.org.mx/inai3/rest/organoGarante/administracionControlDescarga/descargarAdjuntosPorSolicitud/96A130C983F8B1DC</t>
  </si>
  <si>
    <t>https://servicios.plataformadetransparencia.org.mx/inai3/rest/organoGarante/administracionControlDescarga/descargarAdjuntosPorSolicitud/15AA19B60A7D3C66</t>
  </si>
  <si>
    <t>https://servicios.plataformadetransparencia.org.mx/inai3/rest/organoGarante/administracionControlDescarga/descargarAdjuntosPorSolicitud/AF15BDFC00AF35B2</t>
  </si>
  <si>
    <t>Comedor</t>
  </si>
  <si>
    <t>https://servicios.plataformadetransparencia.org.mx/inai3/rest/organoGarante/administracionControlDescarga/descargarAdjuntosPorSolicitud/D0A40A8D7D468016</t>
  </si>
  <si>
    <t>ANTIBIÓTICOS</t>
  </si>
  <si>
    <t>https://servicios.plataformadetransparencia.org.mx/inai3/rest/organoGarante/administracionControlDescarga/descargarAdjuntosPorSolicitud/24AF692E45EB759F</t>
  </si>
  <si>
    <t>SOLUCIONES DE SAL O GLUCOSA</t>
  </si>
  <si>
    <t>https://servicios.plataformadetransparencia.org.mx/inai3/rest/organoGarante/administracionControlDescarga/descargarAdjuntosPorSolicitud/4173DA79B0008F31</t>
  </si>
  <si>
    <t>Servicios Subrogados</t>
  </si>
  <si>
    <t>https://servicios.plataformadetransparencia.org.mx/inai3/rest/organoGarante/administracionControlDescarga/descargarAdjuntosPorSolicitud/3126D324F7CB6F83</t>
  </si>
  <si>
    <t>COMPEJO B O VITAMINAS</t>
  </si>
  <si>
    <t>https://servicios.plataformadetransparencia.org.mx/inai3/rest/organoGarante/administracionControlDescarga/descargarAdjuntosPorSolicitud/774FEE4B4D114A0F</t>
  </si>
  <si>
    <t>https://servicios.plataformadetransparencia.org.mx/inai3/rest/organoGarante/administracionControlDescarga/descargarAdjuntosPorSolicitud/CD2ECF6AA935001C</t>
  </si>
  <si>
    <t>https://servicios.plataformadetransparencia.org.mx/inai3/rest/organoGarante/administracionControlDescarga/descargarAdjuntosPorSolicitud/A7EE305AB594D0F4</t>
  </si>
  <si>
    <t>https://servicios.plataformadetransparencia.org.mx/inai3/rest/organoGarante/administracionControlDescarga/descargarAdjuntosPorSolicitud/BCAEB78C79A83F6A</t>
  </si>
  <si>
    <t>https://servicios.plataformadetransparencia.org.mx/inai3/rest/organoGarante/administracionControlDescarga/descargarAdjuntosPorSolicitud/9709C311A3FED9F0</t>
  </si>
  <si>
    <t>https://servicios.plataformadetransparencia.org.mx/inai3/rest/organoGarante/administracionControlDescarga/descargarAdjuntosPorSolicitud/51B57175AEB09DAC</t>
  </si>
  <si>
    <t>https://servicios.plataformadetransparencia.org.mx/inai3/rest/organoGarante/administracionControlDescarga/descargarAdjuntosPorSolicitud/C7371F0582EAC759</t>
  </si>
  <si>
    <t>https://servicios.plataformadetransparencia.org.mx/inai3/rest/organoGarante/administracionControlDescarga/descargarAdjuntosPorSolicitud/3A5F3950766ABF9F</t>
  </si>
  <si>
    <t>https://servicios.plataformadetransparencia.org.mx/inai3/rest/organoGarante/administracionControlDescarga/descargarAdjuntosPorSolicitud/374437F88A885DEF</t>
  </si>
  <si>
    <t>Interconsultas</t>
  </si>
  <si>
    <t>https://servicios.plataformadetransparencia.org.mx/inai3/rest/organoGarante/administracionControlDescarga/descargarAdjuntosPorSolicitud/DC93A4E49F37E994</t>
  </si>
  <si>
    <t>https://servicios.plataformadetransparencia.org.mx/inai3/rest/organoGarante/administracionControlDescarga/descargarAdjuntosPorSolicitud/B7E5E0159291F483</t>
  </si>
  <si>
    <t>https://servicios.plataformadetransparencia.org.mx/inai3/rest/organoGarante/administracionControlDescarga/descargarAdjuntosPorSolicitud/341ACB18F0C44F9B</t>
  </si>
  <si>
    <t>https://servicios.plataformadetransparencia.org.mx/inai3/rest/organoGarante/administracionControlDescarga/descargarAdjuntosPorSolicitud/7104662213D91BF8</t>
  </si>
  <si>
    <t>PROVEEDORES O MARCAS EXTRANJERAS</t>
  </si>
  <si>
    <t>https://servicios.plataformadetransparencia.org.mx/inai3/rest/organoGarante/administracionControlDescarga/descargarAdjuntosPorSolicitud/C01EA6631F3CCC7C</t>
  </si>
  <si>
    <t>https://servicios.plataformadetransparencia.org.mx/inai3/rest/organoGarante/administracionControlDescarga/descargarAdjuntosPorSolicitud/33DD299D7E8EC67B</t>
  </si>
  <si>
    <t>https://servicios.plataformadetransparencia.org.mx/inai3/rest/organoGarante/administracionControlDescarga/descargarAdjuntosPorSolicitud/E1CF29A791BEDB7E</t>
  </si>
  <si>
    <t>https://servicios.plataformadetransparencia.org.mx/inai3/rest/organoGarante/administracionControlDescarga/descargarAdjuntosPorSolicitud/C1AA748BDF01699D</t>
  </si>
  <si>
    <t>Contrato</t>
  </si>
  <si>
    <t>vigilancia</t>
  </si>
  <si>
    <t>https://servicios.plataformadetransparencia.org.mx/inai3/rest/organoGarante/administracionControlDescarga/descargarAdjuntosPorSolicitud/E78C3B85620858CF</t>
  </si>
  <si>
    <t>https://servicios.plataformadetransparencia.org.mx/inai3/rest/organoGarante/administracionControlDescarga/descargarAdjuntosPorSolicitud/32349E6A86661F66</t>
  </si>
  <si>
    <t>https://servicios.plataformadetransparencia.org.mx/inai3/rest/organoGarante/administracionControlDescarga/descargarAdjuntosPorSolicitud/2A85A84E811FA085</t>
  </si>
  <si>
    <t>https://servicios.plataformadetransparencia.org.mx/inai3/rest/organoGarante/administracionControlDescarga/descargarAdjuntosPorSolicitud/945E94DA87890803</t>
  </si>
  <si>
    <t>https://servicios.plataformadetransparencia.org.mx/inai3/rest/organoGarante/administracionControlDescarga/descargarAdjuntosPorSolicitud/1EB28971BEABC02F</t>
  </si>
  <si>
    <t>https://servicios.plataformadetransparencia.org.mx/inai3/rest/organoGarante/administracionControlDescarga/descargarAdjuntosPorSolicitud/3FC23C09B0E45B20</t>
  </si>
  <si>
    <t>https://servicios.plataformadetransparencia.org.mx/inai3/rest/organoGarante/administracionControlDescarga/descargarAdjuntosPorSolicitud/513F83DC4E641526</t>
  </si>
  <si>
    <t>Mantenimiento de Vehículos</t>
  </si>
  <si>
    <t>https://servicios.plataformadetransparencia.org.mx/inai3/rest/organoGarante/administracionControlDescarga/descargarAdjuntosPorSolicitud/B8E68793D42F2A88</t>
  </si>
  <si>
    <t>https://servicios.plataformadetransparencia.org.mx/inai3/rest/organoGarante/administracionControlDescarga/descargarAdjuntosPorSolicitud/82D23B9D44405CDE</t>
  </si>
  <si>
    <t>https://servicios.plataformadetransparencia.org.mx/inai3/rest/organoGarante/administracionControlDescarga/descargarAdjuntosPorSolicitud/F26F3516814C3A95</t>
  </si>
  <si>
    <t>https://servicios.plataformadetransparencia.org.mx/inai3/rest/organoGarante/administracionControlDescarga/descargarAdjuntosPorSolicitud/CB6BC731B33A1749</t>
  </si>
  <si>
    <t>https://servicios.plataformadetransparencia.org.mx/inai3/rest/organoGarante/administracionControlDescarga/descargarAdjuntosPorSolicitud/8DDCA915855223C1</t>
  </si>
  <si>
    <t>https://servicios.plataformadetransparencia.org.mx/inai3/rest/organoGarante/administracionControlDescarga/descargarAdjuntosPorSolicitud/36DF54BBB48CB841</t>
  </si>
  <si>
    <t>https://servicios.plataformadetransparencia.org.mx/inai3/rest/organoGarante/administracionControlDescarga/descargarAdjuntosPorSolicitud/8A0DD9D277E673C5</t>
  </si>
  <si>
    <t>tóner, hojas blancas, papel higiénico, gelatinas, insumos para computadoras, plumas de papelería</t>
  </si>
  <si>
    <t>https://servicios.plataformadetransparencia.org.mx/inai3/rest/organoGarante/administracionControlDescarga/descargarAdjuntosPorSolicitud/D9BAAE6B3F963127</t>
  </si>
  <si>
    <t>https://servicios.plataformadetransparencia.org.mx/inai3/rest/organoGarante/administracionControlDescarga/descargarAdjuntosPorSolicitud/F0BBE50A393F02C4</t>
  </si>
  <si>
    <t>Renta de ambulancias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</si>
</sst>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plataformadetransparencia.org.mx/inai3/rest/organoGarante/administracionControlDescarga/descargarAdjuntosPorSolicitud/B3DDC00432495780" TargetMode="External"/><Relationship Id="rId2" Type="http://schemas.openxmlformats.org/officeDocument/2006/relationships/hyperlink" Target="https://servicios.plataformadetransparencia.org.mx/inai3/rest/organoGarante/administracionControlDescarga/descargarAdjuntosPorSolicitud/0FF94F4576C3B82B" TargetMode="External"/><Relationship Id="rId1" Type="http://schemas.openxmlformats.org/officeDocument/2006/relationships/hyperlink" Target="https://servicios.plataformadetransparencia.org.mx/inai3/rest/organoGarante/administracionControlDescarga/descargarAdjuntosPorSolicitud/D0C70A4E74A261B2" TargetMode="External"/><Relationship Id="rId4" Type="http://schemas.openxmlformats.org/officeDocument/2006/relationships/hyperlink" Target="https://servicios.plataformadetransparencia.org.mx/inai3/rest/organoGarante/administracionControlDescarga/descargarAdjuntosPorSolicitud/095BBBA467AC14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3"/>
  <sheetViews>
    <sheetView workbookViewId="0">
      <selection activeCell="A2" sqref="A2"/>
    </sheetView>
  </sheetViews>
  <sheetFormatPr baseColWidth="10" defaultRowHeight="15" x14ac:dyDescent="0.25"/>
  <cols>
    <col min="1" max="1" width="20.42578125" style="1" customWidth="1"/>
    <col min="2" max="2" width="25.28515625" customWidth="1"/>
    <col min="3" max="3" width="37.85546875" customWidth="1"/>
    <col min="4" max="4" width="148.7109375" customWidth="1"/>
  </cols>
  <sheetData>
    <row r="1" spans="1:4" ht="18" x14ac:dyDescent="0.25">
      <c r="A1" s="4" t="s">
        <v>0</v>
      </c>
      <c r="B1" s="5" t="s">
        <v>11</v>
      </c>
      <c r="C1" s="5" t="s">
        <v>12</v>
      </c>
      <c r="D1" s="5" t="s">
        <v>1</v>
      </c>
    </row>
    <row r="2" spans="1:4" x14ac:dyDescent="0.25">
      <c r="A2" s="2">
        <v>330020624000016</v>
      </c>
      <c r="B2" s="3" t="s">
        <v>2</v>
      </c>
      <c r="C2" s="3" t="s">
        <v>13</v>
      </c>
      <c r="D2" s="7" t="s">
        <v>14</v>
      </c>
    </row>
    <row r="3" spans="1:4" x14ac:dyDescent="0.25">
      <c r="A3" s="2">
        <v>330020624000004</v>
      </c>
      <c r="B3" s="3" t="s">
        <v>2</v>
      </c>
      <c r="C3" s="3" t="s">
        <v>13</v>
      </c>
      <c r="D3" s="7" t="s">
        <v>15</v>
      </c>
    </row>
    <row r="4" spans="1:4" x14ac:dyDescent="0.25">
      <c r="A4" s="2">
        <v>330020624000011</v>
      </c>
      <c r="B4" s="3" t="s">
        <v>2</v>
      </c>
      <c r="C4" s="3" t="s">
        <v>13</v>
      </c>
      <c r="D4" s="7" t="s">
        <v>16</v>
      </c>
    </row>
    <row r="5" spans="1:4" x14ac:dyDescent="0.25">
      <c r="A5" s="2">
        <v>330020624000013</v>
      </c>
      <c r="B5" s="3" t="s">
        <v>3</v>
      </c>
      <c r="C5" s="3" t="s">
        <v>17</v>
      </c>
      <c r="D5" s="7" t="s">
        <v>18</v>
      </c>
    </row>
    <row r="6" spans="1:4" x14ac:dyDescent="0.25">
      <c r="A6" s="2">
        <v>330020624000008</v>
      </c>
      <c r="B6" s="3" t="s">
        <v>3</v>
      </c>
      <c r="C6" s="3" t="s">
        <v>19</v>
      </c>
      <c r="D6" s="7" t="s">
        <v>20</v>
      </c>
    </row>
    <row r="7" spans="1:4" x14ac:dyDescent="0.25">
      <c r="A7" s="2">
        <v>330020624000009</v>
      </c>
      <c r="B7" s="3" t="s">
        <v>21</v>
      </c>
      <c r="C7" s="3" t="s">
        <v>21</v>
      </c>
      <c r="D7" s="7" t="s">
        <v>22</v>
      </c>
    </row>
    <row r="8" spans="1:4" x14ac:dyDescent="0.25">
      <c r="A8" s="2">
        <v>330020624000001</v>
      </c>
      <c r="B8" s="3" t="s">
        <v>2</v>
      </c>
      <c r="C8" s="3" t="s">
        <v>6</v>
      </c>
      <c r="D8" s="7" t="s">
        <v>23</v>
      </c>
    </row>
    <row r="9" spans="1:4" x14ac:dyDescent="0.25">
      <c r="A9" s="2">
        <v>330020624000010</v>
      </c>
      <c r="B9" s="3" t="s">
        <v>24</v>
      </c>
      <c r="C9" s="3" t="s">
        <v>25</v>
      </c>
      <c r="D9" s="7" t="s">
        <v>26</v>
      </c>
    </row>
    <row r="10" spans="1:4" x14ac:dyDescent="0.25">
      <c r="A10" s="2">
        <v>330020624000017</v>
      </c>
      <c r="B10" s="3" t="s">
        <v>27</v>
      </c>
      <c r="C10" s="3" t="s">
        <v>28</v>
      </c>
      <c r="D10" s="7" t="s">
        <v>29</v>
      </c>
    </row>
    <row r="11" spans="1:4" x14ac:dyDescent="0.25">
      <c r="A11" s="2">
        <v>330020624000020</v>
      </c>
      <c r="B11" s="3" t="s">
        <v>2</v>
      </c>
      <c r="C11" s="3" t="s">
        <v>13</v>
      </c>
      <c r="D11" s="7" t="s">
        <v>30</v>
      </c>
    </row>
    <row r="12" spans="1:4" x14ac:dyDescent="0.25">
      <c r="A12" s="2">
        <v>330020624000021</v>
      </c>
      <c r="B12" s="3" t="s">
        <v>2</v>
      </c>
      <c r="C12" s="3" t="s">
        <v>31</v>
      </c>
      <c r="D12" s="7" t="s">
        <v>32</v>
      </c>
    </row>
    <row r="13" spans="1:4" x14ac:dyDescent="0.25">
      <c r="A13" s="2">
        <v>330020624000012</v>
      </c>
      <c r="B13" s="3" t="s">
        <v>2</v>
      </c>
      <c r="C13" s="3" t="s">
        <v>13</v>
      </c>
      <c r="D13" s="7" t="s">
        <v>33</v>
      </c>
    </row>
    <row r="14" spans="1:4" x14ac:dyDescent="0.25">
      <c r="A14" s="2">
        <v>330020624000015</v>
      </c>
      <c r="B14" s="3" t="s">
        <v>34</v>
      </c>
      <c r="C14" s="3" t="s">
        <v>35</v>
      </c>
      <c r="D14" s="7" t="s">
        <v>36</v>
      </c>
    </row>
    <row r="15" spans="1:4" x14ac:dyDescent="0.25">
      <c r="A15" s="2">
        <v>330020624000014</v>
      </c>
      <c r="B15" s="3" t="s">
        <v>2</v>
      </c>
      <c r="C15" s="3" t="s">
        <v>13</v>
      </c>
      <c r="D15" s="7" t="s">
        <v>37</v>
      </c>
    </row>
    <row r="16" spans="1:4" x14ac:dyDescent="0.25">
      <c r="A16" s="2">
        <v>330020624000027</v>
      </c>
      <c r="B16" s="3" t="s">
        <v>2</v>
      </c>
      <c r="C16" s="3" t="s">
        <v>13</v>
      </c>
      <c r="D16" s="7" t="s">
        <v>38</v>
      </c>
    </row>
    <row r="17" spans="1:4" x14ac:dyDescent="0.25">
      <c r="A17" s="2">
        <v>330020624000023</v>
      </c>
      <c r="B17" s="3" t="s">
        <v>39</v>
      </c>
      <c r="C17" s="3" t="s">
        <v>40</v>
      </c>
      <c r="D17" s="7" t="s">
        <v>41</v>
      </c>
    </row>
    <row r="18" spans="1:4" x14ac:dyDescent="0.25">
      <c r="A18" s="2">
        <v>330020624000026</v>
      </c>
      <c r="B18" s="3" t="s">
        <v>27</v>
      </c>
      <c r="C18" s="3" t="s">
        <v>42</v>
      </c>
      <c r="D18" s="7" t="s">
        <v>43</v>
      </c>
    </row>
    <row r="19" spans="1:4" x14ac:dyDescent="0.25">
      <c r="A19" s="2">
        <v>330020624000024</v>
      </c>
      <c r="B19" s="3" t="s">
        <v>2</v>
      </c>
      <c r="C19" s="3" t="s">
        <v>44</v>
      </c>
      <c r="D19" s="7" t="s">
        <v>45</v>
      </c>
    </row>
    <row r="20" spans="1:4" x14ac:dyDescent="0.25">
      <c r="A20" s="2">
        <v>330020624000030</v>
      </c>
      <c r="B20" s="3" t="s">
        <v>2</v>
      </c>
      <c r="C20" s="3" t="s">
        <v>46</v>
      </c>
      <c r="D20" s="7" t="s">
        <v>47</v>
      </c>
    </row>
    <row r="21" spans="1:4" x14ac:dyDescent="0.25">
      <c r="A21" s="2">
        <v>330020624000031</v>
      </c>
      <c r="B21" s="3" t="s">
        <v>2</v>
      </c>
      <c r="C21" s="3" t="s">
        <v>46</v>
      </c>
      <c r="D21" s="7" t="s">
        <v>48</v>
      </c>
    </row>
    <row r="22" spans="1:4" x14ac:dyDescent="0.25">
      <c r="A22" s="2">
        <v>330020624000034</v>
      </c>
      <c r="B22" s="3" t="s">
        <v>3</v>
      </c>
      <c r="C22" s="3" t="s">
        <v>10</v>
      </c>
      <c r="D22" s="7" t="s">
        <v>49</v>
      </c>
    </row>
    <row r="23" spans="1:4" x14ac:dyDescent="0.25">
      <c r="A23" s="2">
        <v>330020624000035</v>
      </c>
      <c r="B23" s="3" t="s">
        <v>27</v>
      </c>
      <c r="C23" s="3" t="s">
        <v>7</v>
      </c>
      <c r="D23" s="7" t="s">
        <v>50</v>
      </c>
    </row>
    <row r="24" spans="1:4" x14ac:dyDescent="0.25">
      <c r="A24" s="2">
        <v>330020624000033</v>
      </c>
      <c r="B24" s="3" t="s">
        <v>2</v>
      </c>
      <c r="C24" s="3" t="s">
        <v>13</v>
      </c>
      <c r="D24" s="7" t="s">
        <v>51</v>
      </c>
    </row>
    <row r="25" spans="1:4" x14ac:dyDescent="0.25">
      <c r="A25" s="2">
        <v>330020624000032</v>
      </c>
      <c r="B25" s="3" t="s">
        <v>2</v>
      </c>
      <c r="C25" s="3" t="s">
        <v>46</v>
      </c>
      <c r="D25" s="7" t="s">
        <v>52</v>
      </c>
    </row>
    <row r="26" spans="1:4" x14ac:dyDescent="0.25">
      <c r="A26" s="2">
        <v>330020624000036</v>
      </c>
      <c r="B26" s="3" t="s">
        <v>2</v>
      </c>
      <c r="C26" s="3" t="s">
        <v>6</v>
      </c>
      <c r="D26" s="7" t="s">
        <v>53</v>
      </c>
    </row>
    <row r="27" spans="1:4" x14ac:dyDescent="0.25">
      <c r="A27" s="2">
        <v>330020624000038</v>
      </c>
      <c r="B27" s="3" t="s">
        <v>3</v>
      </c>
      <c r="C27" s="3" t="s">
        <v>54</v>
      </c>
      <c r="D27" s="7" t="s">
        <v>55</v>
      </c>
    </row>
    <row r="28" spans="1:4" x14ac:dyDescent="0.25">
      <c r="A28" s="2">
        <v>330020624000046</v>
      </c>
      <c r="B28" s="3" t="s">
        <v>2</v>
      </c>
      <c r="C28" s="3" t="s">
        <v>6</v>
      </c>
      <c r="D28" s="7" t="s">
        <v>56</v>
      </c>
    </row>
    <row r="29" spans="1:4" x14ac:dyDescent="0.25">
      <c r="A29" s="2">
        <v>330020624000045</v>
      </c>
      <c r="B29" s="3" t="s">
        <v>2</v>
      </c>
      <c r="C29" s="3" t="s">
        <v>31</v>
      </c>
      <c r="D29" s="7" t="s">
        <v>57</v>
      </c>
    </row>
    <row r="30" spans="1:4" x14ac:dyDescent="0.25">
      <c r="A30" s="2">
        <v>330020624000048</v>
      </c>
      <c r="B30" s="3" t="s">
        <v>27</v>
      </c>
      <c r="C30" s="3" t="s">
        <v>58</v>
      </c>
      <c r="D30" s="7" t="s">
        <v>59</v>
      </c>
    </row>
    <row r="31" spans="1:4" x14ac:dyDescent="0.25">
      <c r="A31" s="2">
        <v>330020624000055</v>
      </c>
      <c r="B31" s="3" t="s">
        <v>27</v>
      </c>
      <c r="C31" s="3" t="s">
        <v>5</v>
      </c>
      <c r="D31" s="7" t="s">
        <v>60</v>
      </c>
    </row>
    <row r="32" spans="1:4" x14ac:dyDescent="0.25">
      <c r="A32" s="2">
        <v>330020624000065</v>
      </c>
      <c r="B32" s="3" t="s">
        <v>2</v>
      </c>
      <c r="C32" s="3" t="s">
        <v>13</v>
      </c>
      <c r="D32" s="7" t="s">
        <v>61</v>
      </c>
    </row>
    <row r="33" spans="1:4" x14ac:dyDescent="0.25">
      <c r="A33" s="2">
        <v>330020624000069</v>
      </c>
      <c r="B33" s="3" t="s">
        <v>21</v>
      </c>
      <c r="C33" s="3" t="s">
        <v>21</v>
      </c>
      <c r="D33" s="7" t="s">
        <v>62</v>
      </c>
    </row>
    <row r="34" spans="1:4" x14ac:dyDescent="0.25">
      <c r="A34" s="2">
        <v>330020624000072</v>
      </c>
      <c r="B34" s="3" t="s">
        <v>2</v>
      </c>
      <c r="C34" s="3" t="s">
        <v>13</v>
      </c>
      <c r="D34" s="7" t="s">
        <v>63</v>
      </c>
    </row>
    <row r="35" spans="1:4" x14ac:dyDescent="0.25">
      <c r="A35" s="2">
        <v>330020624000071</v>
      </c>
      <c r="B35" s="3" t="s">
        <v>27</v>
      </c>
      <c r="C35" s="3" t="s">
        <v>5</v>
      </c>
      <c r="D35" s="7" t="s">
        <v>64</v>
      </c>
    </row>
    <row r="36" spans="1:4" x14ac:dyDescent="0.25">
      <c r="A36" s="2">
        <v>330020624000070</v>
      </c>
      <c r="B36" s="3" t="s">
        <v>27</v>
      </c>
      <c r="C36" s="3" t="s">
        <v>65</v>
      </c>
      <c r="D36" s="7" t="s">
        <v>66</v>
      </c>
    </row>
    <row r="37" spans="1:4" x14ac:dyDescent="0.25">
      <c r="A37" s="2">
        <v>330020624000074</v>
      </c>
      <c r="B37" s="3" t="s">
        <v>2</v>
      </c>
      <c r="C37" s="3" t="s">
        <v>13</v>
      </c>
      <c r="D37" s="7" t="s">
        <v>67</v>
      </c>
    </row>
    <row r="38" spans="1:4" x14ac:dyDescent="0.25">
      <c r="A38" s="2">
        <v>330020624000073</v>
      </c>
      <c r="B38" s="3" t="s">
        <v>2</v>
      </c>
      <c r="C38" s="3" t="s">
        <v>68</v>
      </c>
      <c r="D38" s="7" t="s">
        <v>69</v>
      </c>
    </row>
    <row r="39" spans="1:4" x14ac:dyDescent="0.25">
      <c r="A39" s="2">
        <v>330020624000076</v>
      </c>
      <c r="B39" s="3" t="s">
        <v>2</v>
      </c>
      <c r="C39" s="3" t="s">
        <v>13</v>
      </c>
      <c r="D39" s="7" t="s">
        <v>70</v>
      </c>
    </row>
    <row r="40" spans="1:4" x14ac:dyDescent="0.25">
      <c r="A40" s="2">
        <v>330020624000080</v>
      </c>
      <c r="B40" s="3" t="s">
        <v>2</v>
      </c>
      <c r="C40" s="3" t="s">
        <v>13</v>
      </c>
      <c r="D40" s="7" t="s">
        <v>71</v>
      </c>
    </row>
    <row r="41" spans="1:4" x14ac:dyDescent="0.25">
      <c r="A41" s="2">
        <v>330020624000079</v>
      </c>
      <c r="B41" s="3" t="s">
        <v>2</v>
      </c>
      <c r="C41" s="3" t="s">
        <v>72</v>
      </c>
      <c r="D41" s="7" t="s">
        <v>73</v>
      </c>
    </row>
    <row r="42" spans="1:4" x14ac:dyDescent="0.25">
      <c r="A42" s="2">
        <v>330020624000077</v>
      </c>
      <c r="B42" s="3" t="s">
        <v>2</v>
      </c>
      <c r="C42" s="3" t="s">
        <v>13</v>
      </c>
      <c r="D42" s="7" t="s">
        <v>74</v>
      </c>
    </row>
    <row r="43" spans="1:4" x14ac:dyDescent="0.25">
      <c r="A43" s="2">
        <v>330020624000083</v>
      </c>
      <c r="B43" s="3" t="s">
        <v>2</v>
      </c>
      <c r="C43" s="3" t="s">
        <v>46</v>
      </c>
      <c r="D43" s="7" t="s">
        <v>75</v>
      </c>
    </row>
    <row r="44" spans="1:4" x14ac:dyDescent="0.25">
      <c r="A44" s="2">
        <v>330020624000081</v>
      </c>
      <c r="B44" s="3" t="s">
        <v>2</v>
      </c>
      <c r="C44" s="3" t="s">
        <v>68</v>
      </c>
      <c r="D44" s="7" t="s">
        <v>76</v>
      </c>
    </row>
    <row r="45" spans="1:4" x14ac:dyDescent="0.25">
      <c r="A45" s="2">
        <v>330020624000085</v>
      </c>
      <c r="B45" s="3" t="s">
        <v>27</v>
      </c>
      <c r="C45" s="3" t="s">
        <v>77</v>
      </c>
      <c r="D45" s="7" t="s">
        <v>78</v>
      </c>
    </row>
    <row r="46" spans="1:4" x14ac:dyDescent="0.25">
      <c r="A46" s="2">
        <v>330020624000086</v>
      </c>
      <c r="B46" s="3" t="s">
        <v>27</v>
      </c>
      <c r="C46" s="3" t="s">
        <v>65</v>
      </c>
      <c r="D46" s="7" t="s">
        <v>79</v>
      </c>
    </row>
    <row r="47" spans="1:4" x14ac:dyDescent="0.25">
      <c r="A47" s="2">
        <v>330020624000087</v>
      </c>
      <c r="B47" s="3" t="s">
        <v>2</v>
      </c>
      <c r="C47" s="3" t="s">
        <v>46</v>
      </c>
      <c r="D47" s="7" t="s">
        <v>80</v>
      </c>
    </row>
    <row r="48" spans="1:4" x14ac:dyDescent="0.25">
      <c r="A48" s="2">
        <v>330020624000090</v>
      </c>
      <c r="B48" s="3" t="s">
        <v>2</v>
      </c>
      <c r="C48" s="3" t="s">
        <v>31</v>
      </c>
      <c r="D48" s="7" t="s">
        <v>81</v>
      </c>
    </row>
    <row r="49" spans="1:4" x14ac:dyDescent="0.25">
      <c r="A49" s="2">
        <v>330020624000095</v>
      </c>
      <c r="B49" s="3" t="s">
        <v>2</v>
      </c>
      <c r="C49" s="3" t="s">
        <v>6</v>
      </c>
      <c r="D49" s="7" t="s">
        <v>82</v>
      </c>
    </row>
    <row r="50" spans="1:4" x14ac:dyDescent="0.25">
      <c r="A50" s="2">
        <v>330020624000094</v>
      </c>
      <c r="B50" s="3" t="s">
        <v>2</v>
      </c>
      <c r="C50" s="3" t="s">
        <v>6</v>
      </c>
      <c r="D50" s="7" t="s">
        <v>83</v>
      </c>
    </row>
    <row r="51" spans="1:4" x14ac:dyDescent="0.25">
      <c r="A51" s="2">
        <v>330020624000097</v>
      </c>
      <c r="B51" s="3" t="s">
        <v>2</v>
      </c>
      <c r="C51" s="3" t="s">
        <v>6</v>
      </c>
      <c r="D51" s="7" t="s">
        <v>84</v>
      </c>
    </row>
    <row r="52" spans="1:4" x14ac:dyDescent="0.25">
      <c r="A52" s="2">
        <v>330020624000098</v>
      </c>
      <c r="B52" s="3" t="s">
        <v>2</v>
      </c>
      <c r="C52" s="3" t="s">
        <v>6</v>
      </c>
      <c r="D52" s="7" t="s">
        <v>85</v>
      </c>
    </row>
    <row r="53" spans="1:4" x14ac:dyDescent="0.25">
      <c r="A53" s="2">
        <v>330020624000096</v>
      </c>
      <c r="B53" s="3" t="s">
        <v>2</v>
      </c>
      <c r="C53" s="3" t="s">
        <v>6</v>
      </c>
      <c r="D53" s="7" t="s">
        <v>86</v>
      </c>
    </row>
    <row r="54" spans="1:4" x14ac:dyDescent="0.25">
      <c r="A54" s="2">
        <v>330020624000099</v>
      </c>
      <c r="B54" s="3" t="s">
        <v>2</v>
      </c>
      <c r="C54" s="3" t="s">
        <v>6</v>
      </c>
      <c r="D54" s="7" t="s">
        <v>87</v>
      </c>
    </row>
    <row r="55" spans="1:4" x14ac:dyDescent="0.25">
      <c r="A55" s="2">
        <v>330020624000100</v>
      </c>
      <c r="B55" s="3" t="s">
        <v>2</v>
      </c>
      <c r="C55" s="3" t="s">
        <v>6</v>
      </c>
      <c r="D55" s="7" t="s">
        <v>88</v>
      </c>
    </row>
    <row r="56" spans="1:4" x14ac:dyDescent="0.25">
      <c r="A56" s="2">
        <v>330020624000101</v>
      </c>
      <c r="B56" s="3" t="s">
        <v>2</v>
      </c>
      <c r="C56" s="3" t="s">
        <v>6</v>
      </c>
      <c r="D56" s="7" t="s">
        <v>89</v>
      </c>
    </row>
    <row r="57" spans="1:4" x14ac:dyDescent="0.25">
      <c r="A57" s="2">
        <v>330020624000119</v>
      </c>
      <c r="B57" s="3" t="s">
        <v>2</v>
      </c>
      <c r="C57" s="3" t="s">
        <v>6</v>
      </c>
      <c r="D57" s="7" t="s">
        <v>90</v>
      </c>
    </row>
    <row r="58" spans="1:4" x14ac:dyDescent="0.25">
      <c r="A58" s="2">
        <v>330020624000118</v>
      </c>
      <c r="B58" s="3" t="s">
        <v>2</v>
      </c>
      <c r="C58" s="3" t="s">
        <v>6</v>
      </c>
      <c r="D58" s="7" t="s">
        <v>91</v>
      </c>
    </row>
    <row r="59" spans="1:4" x14ac:dyDescent="0.25">
      <c r="A59" s="2">
        <v>330020624000113</v>
      </c>
      <c r="B59" s="3" t="s">
        <v>2</v>
      </c>
      <c r="C59" s="3" t="s">
        <v>6</v>
      </c>
      <c r="D59" s="7" t="s">
        <v>92</v>
      </c>
    </row>
    <row r="60" spans="1:4" x14ac:dyDescent="0.25">
      <c r="A60" s="2">
        <v>330020624000107</v>
      </c>
      <c r="B60" s="3" t="s">
        <v>2</v>
      </c>
      <c r="C60" s="3" t="s">
        <v>6</v>
      </c>
      <c r="D60" s="7" t="s">
        <v>93</v>
      </c>
    </row>
    <row r="61" spans="1:4" x14ac:dyDescent="0.25">
      <c r="A61" s="2">
        <v>330020624000105</v>
      </c>
      <c r="B61" s="3" t="s">
        <v>2</v>
      </c>
      <c r="C61" s="3" t="s">
        <v>6</v>
      </c>
      <c r="D61" s="7" t="s">
        <v>94</v>
      </c>
    </row>
    <row r="62" spans="1:4" x14ac:dyDescent="0.25">
      <c r="A62" s="2">
        <v>330020624000103</v>
      </c>
      <c r="B62" s="3" t="s">
        <v>2</v>
      </c>
      <c r="C62" s="3" t="s">
        <v>6</v>
      </c>
      <c r="D62" s="7" t="s">
        <v>95</v>
      </c>
    </row>
    <row r="63" spans="1:4" x14ac:dyDescent="0.25">
      <c r="A63" s="2">
        <v>330020624000102</v>
      </c>
      <c r="B63" s="3" t="s">
        <v>2</v>
      </c>
      <c r="C63" s="3" t="s">
        <v>6</v>
      </c>
      <c r="D63" s="7" t="s">
        <v>96</v>
      </c>
    </row>
    <row r="64" spans="1:4" x14ac:dyDescent="0.25">
      <c r="A64" s="2">
        <v>330020624000111</v>
      </c>
      <c r="B64" s="3" t="s">
        <v>2</v>
      </c>
      <c r="C64" s="3" t="s">
        <v>6</v>
      </c>
      <c r="D64" s="7" t="s">
        <v>97</v>
      </c>
    </row>
    <row r="65" spans="1:4" x14ac:dyDescent="0.25">
      <c r="A65" s="2">
        <v>330020624000110</v>
      </c>
      <c r="B65" s="3" t="s">
        <v>2</v>
      </c>
      <c r="C65" s="3" t="s">
        <v>6</v>
      </c>
      <c r="D65" s="7" t="s">
        <v>98</v>
      </c>
    </row>
    <row r="66" spans="1:4" x14ac:dyDescent="0.25">
      <c r="A66" s="2">
        <v>330020624000109</v>
      </c>
      <c r="B66" s="3" t="s">
        <v>2</v>
      </c>
      <c r="C66" s="3" t="s">
        <v>6</v>
      </c>
      <c r="D66" s="7" t="s">
        <v>99</v>
      </c>
    </row>
    <row r="67" spans="1:4" x14ac:dyDescent="0.25">
      <c r="A67" s="2">
        <v>330020624000104</v>
      </c>
      <c r="B67" s="3" t="s">
        <v>2</v>
      </c>
      <c r="C67" s="3" t="s">
        <v>6</v>
      </c>
      <c r="D67" s="7" t="s">
        <v>100</v>
      </c>
    </row>
    <row r="68" spans="1:4" x14ac:dyDescent="0.25">
      <c r="A68" s="2">
        <v>330020624000106</v>
      </c>
      <c r="B68" s="3" t="s">
        <v>2</v>
      </c>
      <c r="C68" s="3" t="s">
        <v>6</v>
      </c>
      <c r="D68" s="7" t="s">
        <v>101</v>
      </c>
    </row>
    <row r="69" spans="1:4" x14ac:dyDescent="0.25">
      <c r="A69" s="2">
        <v>330020624000117</v>
      </c>
      <c r="B69" s="3" t="s">
        <v>2</v>
      </c>
      <c r="C69" s="3" t="s">
        <v>6</v>
      </c>
      <c r="D69" s="7" t="s">
        <v>102</v>
      </c>
    </row>
    <row r="70" spans="1:4" x14ac:dyDescent="0.25">
      <c r="A70" s="2">
        <v>330020624000116</v>
      </c>
      <c r="B70" s="3" t="s">
        <v>2</v>
      </c>
      <c r="C70" s="3" t="s">
        <v>6</v>
      </c>
      <c r="D70" s="7" t="s">
        <v>103</v>
      </c>
    </row>
    <row r="71" spans="1:4" x14ac:dyDescent="0.25">
      <c r="A71" s="2">
        <v>330020624000115</v>
      </c>
      <c r="B71" s="3" t="s">
        <v>2</v>
      </c>
      <c r="C71" s="3" t="s">
        <v>6</v>
      </c>
      <c r="D71" s="7" t="s">
        <v>104</v>
      </c>
    </row>
    <row r="72" spans="1:4" x14ac:dyDescent="0.25">
      <c r="A72" s="2">
        <v>330020624000108</v>
      </c>
      <c r="B72" s="3" t="s">
        <v>2</v>
      </c>
      <c r="C72" s="3" t="s">
        <v>6</v>
      </c>
      <c r="D72" s="7" t="s">
        <v>105</v>
      </c>
    </row>
    <row r="73" spans="1:4" x14ac:dyDescent="0.25">
      <c r="A73" s="2">
        <v>330020624000114</v>
      </c>
      <c r="B73" s="3" t="s">
        <v>2</v>
      </c>
      <c r="C73" s="3" t="s">
        <v>6</v>
      </c>
      <c r="D73" s="7" t="s">
        <v>106</v>
      </c>
    </row>
    <row r="74" spans="1:4" x14ac:dyDescent="0.25">
      <c r="A74" s="2">
        <v>330020624000120</v>
      </c>
      <c r="B74" s="3" t="s">
        <v>2</v>
      </c>
      <c r="C74" s="3" t="s">
        <v>46</v>
      </c>
      <c r="D74" s="7" t="s">
        <v>107</v>
      </c>
    </row>
    <row r="75" spans="1:4" x14ac:dyDescent="0.25">
      <c r="A75" s="2">
        <v>330020624000121</v>
      </c>
      <c r="B75" s="3" t="s">
        <v>2</v>
      </c>
      <c r="C75" s="3" t="s">
        <v>46</v>
      </c>
      <c r="D75" s="7" t="s">
        <v>108</v>
      </c>
    </row>
    <row r="76" spans="1:4" x14ac:dyDescent="0.25">
      <c r="A76" s="2">
        <v>330020624000130</v>
      </c>
      <c r="B76" s="3" t="s">
        <v>2</v>
      </c>
      <c r="C76" s="3" t="s">
        <v>6</v>
      </c>
      <c r="D76" s="7" t="s">
        <v>109</v>
      </c>
    </row>
    <row r="77" spans="1:4" x14ac:dyDescent="0.25">
      <c r="A77" s="2">
        <v>330020624000137</v>
      </c>
      <c r="B77" s="3" t="s">
        <v>2</v>
      </c>
      <c r="C77" s="3" t="s">
        <v>6</v>
      </c>
      <c r="D77" s="7" t="s">
        <v>110</v>
      </c>
    </row>
    <row r="78" spans="1:4" x14ac:dyDescent="0.25">
      <c r="A78" s="2">
        <v>330020624000135</v>
      </c>
      <c r="B78" s="3" t="s">
        <v>2</v>
      </c>
      <c r="C78" s="3" t="s">
        <v>6</v>
      </c>
      <c r="D78" s="7" t="s">
        <v>111</v>
      </c>
    </row>
    <row r="79" spans="1:4" x14ac:dyDescent="0.25">
      <c r="A79" s="2">
        <v>330020624000126</v>
      </c>
      <c r="B79" s="3" t="s">
        <v>2</v>
      </c>
      <c r="C79" s="3" t="s">
        <v>6</v>
      </c>
      <c r="D79" s="7" t="s">
        <v>112</v>
      </c>
    </row>
    <row r="80" spans="1:4" x14ac:dyDescent="0.25">
      <c r="A80" s="2">
        <v>330020624000142</v>
      </c>
      <c r="B80" s="3" t="s">
        <v>2</v>
      </c>
      <c r="C80" s="3" t="s">
        <v>6</v>
      </c>
      <c r="D80" s="7" t="s">
        <v>113</v>
      </c>
    </row>
    <row r="81" spans="1:4" x14ac:dyDescent="0.25">
      <c r="A81" s="2">
        <v>330020624000134</v>
      </c>
      <c r="B81" s="3" t="s">
        <v>2</v>
      </c>
      <c r="C81" s="3" t="s">
        <v>6</v>
      </c>
      <c r="D81" s="7" t="s">
        <v>114</v>
      </c>
    </row>
    <row r="82" spans="1:4" x14ac:dyDescent="0.25">
      <c r="A82" s="2">
        <v>330020624000128</v>
      </c>
      <c r="B82" s="3" t="s">
        <v>2</v>
      </c>
      <c r="C82" s="3" t="s">
        <v>6</v>
      </c>
      <c r="D82" s="7" t="s">
        <v>115</v>
      </c>
    </row>
    <row r="83" spans="1:4" x14ac:dyDescent="0.25">
      <c r="A83" s="2">
        <v>330020624000139</v>
      </c>
      <c r="B83" s="3" t="s">
        <v>2</v>
      </c>
      <c r="C83" s="3" t="s">
        <v>6</v>
      </c>
      <c r="D83" s="7" t="s">
        <v>116</v>
      </c>
    </row>
    <row r="84" spans="1:4" x14ac:dyDescent="0.25">
      <c r="A84" s="2">
        <v>330020624000138</v>
      </c>
      <c r="B84" s="3" t="s">
        <v>2</v>
      </c>
      <c r="C84" s="3" t="s">
        <v>6</v>
      </c>
      <c r="D84" s="7" t="s">
        <v>117</v>
      </c>
    </row>
    <row r="85" spans="1:4" x14ac:dyDescent="0.25">
      <c r="A85" s="2">
        <v>330020624000136</v>
      </c>
      <c r="B85" s="3" t="s">
        <v>2</v>
      </c>
      <c r="C85" s="3" t="s">
        <v>6</v>
      </c>
      <c r="D85" s="7" t="s">
        <v>118</v>
      </c>
    </row>
    <row r="86" spans="1:4" x14ac:dyDescent="0.25">
      <c r="A86" s="2">
        <v>330020624000129</v>
      </c>
      <c r="B86" s="3" t="s">
        <v>2</v>
      </c>
      <c r="C86" s="3" t="s">
        <v>6</v>
      </c>
      <c r="D86" s="7" t="s">
        <v>119</v>
      </c>
    </row>
    <row r="87" spans="1:4" x14ac:dyDescent="0.25">
      <c r="A87" s="2">
        <v>330020624000144</v>
      </c>
      <c r="B87" s="3" t="s">
        <v>2</v>
      </c>
      <c r="C87" s="3" t="s">
        <v>6</v>
      </c>
      <c r="D87" s="7" t="s">
        <v>120</v>
      </c>
    </row>
    <row r="88" spans="1:4" x14ac:dyDescent="0.25">
      <c r="A88" s="2">
        <v>330020624000133</v>
      </c>
      <c r="B88" s="3" t="s">
        <v>2</v>
      </c>
      <c r="C88" s="3" t="s">
        <v>6</v>
      </c>
      <c r="D88" s="7" t="s">
        <v>121</v>
      </c>
    </row>
    <row r="89" spans="1:4" x14ac:dyDescent="0.25">
      <c r="A89" s="2">
        <v>330020624000127</v>
      </c>
      <c r="B89" s="3" t="s">
        <v>2</v>
      </c>
      <c r="C89" s="3" t="s">
        <v>6</v>
      </c>
      <c r="D89" s="7" t="s">
        <v>122</v>
      </c>
    </row>
    <row r="90" spans="1:4" x14ac:dyDescent="0.25">
      <c r="A90" s="2">
        <v>330020624000125</v>
      </c>
      <c r="B90" s="3" t="s">
        <v>2</v>
      </c>
      <c r="C90" s="3" t="s">
        <v>6</v>
      </c>
      <c r="D90" s="7" t="s">
        <v>123</v>
      </c>
    </row>
    <row r="91" spans="1:4" x14ac:dyDescent="0.25">
      <c r="A91" s="2">
        <v>330020624000141</v>
      </c>
      <c r="B91" s="3" t="s">
        <v>2</v>
      </c>
      <c r="C91" s="3" t="s">
        <v>6</v>
      </c>
      <c r="D91" s="7" t="s">
        <v>124</v>
      </c>
    </row>
    <row r="92" spans="1:4" x14ac:dyDescent="0.25">
      <c r="A92" s="2">
        <v>330020624000132</v>
      </c>
      <c r="B92" s="3" t="s">
        <v>2</v>
      </c>
      <c r="C92" s="3" t="s">
        <v>6</v>
      </c>
      <c r="D92" s="7" t="s">
        <v>125</v>
      </c>
    </row>
    <row r="93" spans="1:4" x14ac:dyDescent="0.25">
      <c r="A93" s="2">
        <v>330020624000131</v>
      </c>
      <c r="B93" s="3" t="s">
        <v>2</v>
      </c>
      <c r="C93" s="3" t="s">
        <v>6</v>
      </c>
      <c r="D93" s="7" t="s">
        <v>126</v>
      </c>
    </row>
    <row r="94" spans="1:4" x14ac:dyDescent="0.25">
      <c r="A94" s="2">
        <v>330020624000124</v>
      </c>
      <c r="B94" s="3" t="s">
        <v>2</v>
      </c>
      <c r="C94" s="3" t="s">
        <v>6</v>
      </c>
      <c r="D94" s="7" t="s">
        <v>127</v>
      </c>
    </row>
    <row r="95" spans="1:4" x14ac:dyDescent="0.25">
      <c r="A95" s="2">
        <v>330020624000147</v>
      </c>
      <c r="B95" s="3" t="s">
        <v>2</v>
      </c>
      <c r="C95" s="3" t="s">
        <v>13</v>
      </c>
      <c r="D95" s="7" t="s">
        <v>128</v>
      </c>
    </row>
    <row r="96" spans="1:4" x14ac:dyDescent="0.25">
      <c r="A96" s="2">
        <v>330020624000149</v>
      </c>
      <c r="B96" s="3" t="s">
        <v>2</v>
      </c>
      <c r="C96" s="3" t="s">
        <v>13</v>
      </c>
      <c r="D96" s="7" t="s">
        <v>129</v>
      </c>
    </row>
    <row r="97" spans="1:4" x14ac:dyDescent="0.25">
      <c r="A97" s="2">
        <v>330020624000150</v>
      </c>
      <c r="B97" s="3" t="s">
        <v>2</v>
      </c>
      <c r="C97" s="3" t="s">
        <v>46</v>
      </c>
      <c r="D97" s="7" t="s">
        <v>130</v>
      </c>
    </row>
    <row r="98" spans="1:4" x14ac:dyDescent="0.25">
      <c r="A98" s="2">
        <v>330020624000151</v>
      </c>
      <c r="B98" s="3" t="s">
        <v>2</v>
      </c>
      <c r="C98" s="3" t="s">
        <v>13</v>
      </c>
      <c r="D98" s="7" t="s">
        <v>131</v>
      </c>
    </row>
    <row r="99" spans="1:4" x14ac:dyDescent="0.25">
      <c r="A99" s="2">
        <v>330020624000153</v>
      </c>
      <c r="B99" s="3" t="s">
        <v>2</v>
      </c>
      <c r="C99" s="3" t="s">
        <v>46</v>
      </c>
      <c r="D99" s="7" t="s">
        <v>132</v>
      </c>
    </row>
    <row r="100" spans="1:4" x14ac:dyDescent="0.25">
      <c r="A100" s="2">
        <v>330020624000152</v>
      </c>
      <c r="B100" s="3" t="s">
        <v>2</v>
      </c>
      <c r="C100" s="3" t="s">
        <v>46</v>
      </c>
      <c r="D100" s="7" t="s">
        <v>133</v>
      </c>
    </row>
    <row r="101" spans="1:4" x14ac:dyDescent="0.25">
      <c r="A101" s="2">
        <v>330020624000163</v>
      </c>
      <c r="B101" s="3" t="s">
        <v>2</v>
      </c>
      <c r="C101" s="3" t="s">
        <v>13</v>
      </c>
      <c r="D101" s="7" t="s">
        <v>134</v>
      </c>
    </row>
    <row r="102" spans="1:4" x14ac:dyDescent="0.25">
      <c r="A102" s="2">
        <v>330020624000164</v>
      </c>
      <c r="B102" s="3" t="s">
        <v>2</v>
      </c>
      <c r="C102" s="3" t="s">
        <v>6</v>
      </c>
      <c r="D102" s="7" t="s">
        <v>135</v>
      </c>
    </row>
    <row r="103" spans="1:4" x14ac:dyDescent="0.25">
      <c r="A103" s="2">
        <v>330020624000162</v>
      </c>
      <c r="B103" s="3" t="s">
        <v>3</v>
      </c>
      <c r="C103" s="3" t="s">
        <v>136</v>
      </c>
      <c r="D103" s="7" t="s">
        <v>137</v>
      </c>
    </row>
    <row r="104" spans="1:4" x14ac:dyDescent="0.25">
      <c r="A104" s="2">
        <v>330020624000172</v>
      </c>
      <c r="B104" s="3" t="s">
        <v>2</v>
      </c>
      <c r="C104" s="3" t="s">
        <v>13</v>
      </c>
      <c r="D104" s="7" t="s">
        <v>138</v>
      </c>
    </row>
    <row r="105" spans="1:4" x14ac:dyDescent="0.25">
      <c r="A105" s="2">
        <v>330020624000168</v>
      </c>
      <c r="B105" s="3" t="s">
        <v>2</v>
      </c>
      <c r="C105" s="3" t="s">
        <v>13</v>
      </c>
      <c r="D105" s="7" t="s">
        <v>139</v>
      </c>
    </row>
    <row r="106" spans="1:4" x14ac:dyDescent="0.25">
      <c r="A106" s="2">
        <v>330020624000170</v>
      </c>
      <c r="B106" s="3" t="s">
        <v>2</v>
      </c>
      <c r="C106" s="3" t="s">
        <v>9</v>
      </c>
      <c r="D106" s="7" t="s">
        <v>140</v>
      </c>
    </row>
    <row r="107" spans="1:4" x14ac:dyDescent="0.25">
      <c r="A107" s="2">
        <v>330020624000167</v>
      </c>
      <c r="B107" s="3" t="s">
        <v>27</v>
      </c>
      <c r="C107" s="3" t="s">
        <v>141</v>
      </c>
      <c r="D107" s="7" t="s">
        <v>142</v>
      </c>
    </row>
    <row r="108" spans="1:4" x14ac:dyDescent="0.25">
      <c r="A108" s="2">
        <v>330020624000173</v>
      </c>
      <c r="B108" s="3" t="s">
        <v>2</v>
      </c>
      <c r="C108" s="3" t="s">
        <v>13</v>
      </c>
      <c r="D108" s="7" t="s">
        <v>143</v>
      </c>
    </row>
    <row r="109" spans="1:4" x14ac:dyDescent="0.25">
      <c r="A109" s="2">
        <v>330020624000174</v>
      </c>
      <c r="B109" s="3" t="s">
        <v>2</v>
      </c>
      <c r="C109" s="3" t="s">
        <v>13</v>
      </c>
      <c r="D109" s="7" t="s">
        <v>144</v>
      </c>
    </row>
    <row r="110" spans="1:4" x14ac:dyDescent="0.25">
      <c r="A110" s="2">
        <v>330020624000177</v>
      </c>
      <c r="B110" s="3" t="s">
        <v>27</v>
      </c>
      <c r="C110" s="3" t="s">
        <v>65</v>
      </c>
      <c r="D110" s="7" t="s">
        <v>145</v>
      </c>
    </row>
    <row r="111" spans="1:4" x14ac:dyDescent="0.25">
      <c r="A111" s="2">
        <v>330020624000187</v>
      </c>
      <c r="B111" s="3" t="s">
        <v>2</v>
      </c>
      <c r="C111" s="3" t="s">
        <v>46</v>
      </c>
      <c r="D111" s="7" t="s">
        <v>146</v>
      </c>
    </row>
    <row r="112" spans="1:4" x14ac:dyDescent="0.25">
      <c r="A112" s="2">
        <v>330020624000189</v>
      </c>
      <c r="B112" s="3" t="s">
        <v>34</v>
      </c>
      <c r="C112" s="3" t="s">
        <v>147</v>
      </c>
      <c r="D112" s="7" t="s">
        <v>148</v>
      </c>
    </row>
    <row r="113" spans="1:4" x14ac:dyDescent="0.25">
      <c r="A113" s="2">
        <v>330020624000188</v>
      </c>
      <c r="B113" s="3" t="s">
        <v>2</v>
      </c>
      <c r="C113" s="3" t="s">
        <v>31</v>
      </c>
      <c r="D113" s="7" t="s">
        <v>149</v>
      </c>
    </row>
    <row r="114" spans="1:4" x14ac:dyDescent="0.25">
      <c r="A114" s="2">
        <v>330020624000185</v>
      </c>
      <c r="B114" s="3" t="s">
        <v>27</v>
      </c>
      <c r="C114" s="3" t="s">
        <v>150</v>
      </c>
      <c r="D114" s="7" t="s">
        <v>151</v>
      </c>
    </row>
    <row r="115" spans="1:4" x14ac:dyDescent="0.25">
      <c r="A115" s="2">
        <v>330020624000184</v>
      </c>
      <c r="B115" s="3" t="s">
        <v>34</v>
      </c>
      <c r="C115" s="3" t="s">
        <v>147</v>
      </c>
      <c r="D115" s="7" t="s">
        <v>152</v>
      </c>
    </row>
    <row r="116" spans="1:4" x14ac:dyDescent="0.25">
      <c r="A116" s="2">
        <v>330020624000196</v>
      </c>
      <c r="B116" s="3" t="s">
        <v>2</v>
      </c>
      <c r="C116" s="3" t="s">
        <v>72</v>
      </c>
      <c r="D116" s="7" t="s">
        <v>153</v>
      </c>
    </row>
    <row r="117" spans="1:4" x14ac:dyDescent="0.25">
      <c r="A117" s="2">
        <v>330020624000202</v>
      </c>
      <c r="B117" s="3" t="s">
        <v>27</v>
      </c>
      <c r="C117" s="3" t="s">
        <v>154</v>
      </c>
      <c r="D117" s="7" t="s">
        <v>155</v>
      </c>
    </row>
    <row r="118" spans="1:4" x14ac:dyDescent="0.25">
      <c r="A118" s="2">
        <v>330020624000201</v>
      </c>
      <c r="B118" s="3" t="s">
        <v>3</v>
      </c>
      <c r="C118" s="3" t="s">
        <v>156</v>
      </c>
      <c r="D118" s="7" t="s">
        <v>157</v>
      </c>
    </row>
    <row r="119" spans="1:4" x14ac:dyDescent="0.25">
      <c r="A119" s="2">
        <v>330020624000211</v>
      </c>
      <c r="B119" s="3" t="s">
        <v>2</v>
      </c>
      <c r="C119" s="3" t="s">
        <v>6</v>
      </c>
      <c r="D119" s="7" t="s">
        <v>158</v>
      </c>
    </row>
    <row r="120" spans="1:4" x14ac:dyDescent="0.25">
      <c r="A120" s="2">
        <v>330020624000243</v>
      </c>
      <c r="B120" s="3" t="s">
        <v>2</v>
      </c>
      <c r="C120" s="3" t="s">
        <v>13</v>
      </c>
      <c r="D120" s="7" t="s">
        <v>159</v>
      </c>
    </row>
    <row r="121" spans="1:4" x14ac:dyDescent="0.25">
      <c r="A121" s="2">
        <v>330020624000226</v>
      </c>
      <c r="B121" s="3" t="s">
        <v>160</v>
      </c>
      <c r="C121" s="3" t="s">
        <v>161</v>
      </c>
      <c r="D121" s="7" t="s">
        <v>162</v>
      </c>
    </row>
    <row r="122" spans="1:4" x14ac:dyDescent="0.25">
      <c r="A122" s="2">
        <v>330020624000241</v>
      </c>
      <c r="B122" s="3" t="s">
        <v>2</v>
      </c>
      <c r="C122" s="3" t="s">
        <v>13</v>
      </c>
      <c r="D122" s="7" t="s">
        <v>163</v>
      </c>
    </row>
    <row r="123" spans="1:4" x14ac:dyDescent="0.25">
      <c r="A123" s="2">
        <v>330020624000230</v>
      </c>
      <c r="B123" s="3" t="s">
        <v>160</v>
      </c>
      <c r="C123" s="3" t="s">
        <v>164</v>
      </c>
      <c r="D123" s="7" t="s">
        <v>165</v>
      </c>
    </row>
    <row r="124" spans="1:4" x14ac:dyDescent="0.25">
      <c r="A124" s="2">
        <v>330020624000234</v>
      </c>
      <c r="B124" s="3" t="s">
        <v>24</v>
      </c>
      <c r="C124" s="3" t="s">
        <v>25</v>
      </c>
      <c r="D124" s="7" t="s">
        <v>166</v>
      </c>
    </row>
    <row r="125" spans="1:4" x14ac:dyDescent="0.25">
      <c r="A125" s="2">
        <v>330020624000224</v>
      </c>
      <c r="B125" s="3" t="s">
        <v>2</v>
      </c>
      <c r="C125" s="3" t="s">
        <v>46</v>
      </c>
      <c r="D125" s="7" t="s">
        <v>167</v>
      </c>
    </row>
    <row r="126" spans="1:4" x14ac:dyDescent="0.25">
      <c r="A126" s="2">
        <v>330020624000236</v>
      </c>
      <c r="B126" s="3" t="s">
        <v>21</v>
      </c>
      <c r="C126" s="3" t="s">
        <v>21</v>
      </c>
      <c r="D126" s="7" t="s">
        <v>168</v>
      </c>
    </row>
    <row r="127" spans="1:4" x14ac:dyDescent="0.25">
      <c r="A127" s="2">
        <v>330020624000240</v>
      </c>
      <c r="B127" s="3" t="s">
        <v>21</v>
      </c>
      <c r="C127" s="3" t="s">
        <v>21</v>
      </c>
      <c r="D127" s="7" t="s">
        <v>169</v>
      </c>
    </row>
    <row r="128" spans="1:4" x14ac:dyDescent="0.25">
      <c r="A128" s="2">
        <v>330020624000244</v>
      </c>
      <c r="B128" s="3" t="s">
        <v>2</v>
      </c>
      <c r="C128" s="3" t="s">
        <v>13</v>
      </c>
      <c r="D128" s="7" t="s">
        <v>170</v>
      </c>
    </row>
    <row r="129" spans="1:4" x14ac:dyDescent="0.25">
      <c r="A129" s="2">
        <v>330020624000216</v>
      </c>
      <c r="B129" s="3" t="s">
        <v>27</v>
      </c>
      <c r="C129" s="3" t="s">
        <v>171</v>
      </c>
      <c r="D129" s="7" t="s">
        <v>172</v>
      </c>
    </row>
    <row r="130" spans="1:4" x14ac:dyDescent="0.25">
      <c r="A130" s="2">
        <v>330020624000222</v>
      </c>
      <c r="B130" s="3" t="s">
        <v>2</v>
      </c>
      <c r="C130" s="3" t="s">
        <v>13</v>
      </c>
      <c r="D130" s="7" t="s">
        <v>173</v>
      </c>
    </row>
    <row r="131" spans="1:4" x14ac:dyDescent="0.25">
      <c r="A131" s="2">
        <v>330020624000239</v>
      </c>
      <c r="B131" s="3" t="s">
        <v>2</v>
      </c>
      <c r="C131" s="3" t="s">
        <v>13</v>
      </c>
      <c r="D131" s="7" t="s">
        <v>174</v>
      </c>
    </row>
    <row r="132" spans="1:4" x14ac:dyDescent="0.25">
      <c r="A132" s="2">
        <v>330020624000223</v>
      </c>
      <c r="B132" s="3" t="s">
        <v>2</v>
      </c>
      <c r="C132" s="3" t="s">
        <v>46</v>
      </c>
      <c r="D132" s="7" t="s">
        <v>175</v>
      </c>
    </row>
    <row r="133" spans="1:4" x14ac:dyDescent="0.25">
      <c r="A133" s="2">
        <v>330020624000227</v>
      </c>
      <c r="B133" s="3" t="s">
        <v>3</v>
      </c>
      <c r="C133" s="3" t="s">
        <v>4</v>
      </c>
      <c r="D133" s="7" t="s">
        <v>176</v>
      </c>
    </row>
    <row r="134" spans="1:4" x14ac:dyDescent="0.25">
      <c r="A134" s="2">
        <v>330020624000232</v>
      </c>
      <c r="B134" s="3" t="s">
        <v>27</v>
      </c>
      <c r="C134" s="3" t="s">
        <v>65</v>
      </c>
      <c r="D134" s="7" t="s">
        <v>177</v>
      </c>
    </row>
    <row r="135" spans="1:4" x14ac:dyDescent="0.25">
      <c r="A135" s="2">
        <v>330020624000253</v>
      </c>
      <c r="B135" s="3" t="s">
        <v>24</v>
      </c>
      <c r="C135" s="3" t="s">
        <v>25</v>
      </c>
      <c r="D135" s="7" t="s">
        <v>178</v>
      </c>
    </row>
    <row r="136" spans="1:4" x14ac:dyDescent="0.25">
      <c r="A136" s="2">
        <v>330020624000249</v>
      </c>
      <c r="B136" s="3" t="s">
        <v>2</v>
      </c>
      <c r="C136" s="3" t="s">
        <v>9</v>
      </c>
      <c r="D136" s="7" t="s">
        <v>179</v>
      </c>
    </row>
    <row r="137" spans="1:4" x14ac:dyDescent="0.25">
      <c r="A137" s="2">
        <v>330020624000254</v>
      </c>
      <c r="B137" s="3" t="s">
        <v>2</v>
      </c>
      <c r="C137" s="3" t="s">
        <v>13</v>
      </c>
      <c r="D137" s="7" t="s">
        <v>180</v>
      </c>
    </row>
    <row r="138" spans="1:4" x14ac:dyDescent="0.25">
      <c r="A138" s="2">
        <v>330020624000255</v>
      </c>
      <c r="B138" s="3" t="s">
        <v>21</v>
      </c>
      <c r="C138" s="3" t="s">
        <v>21</v>
      </c>
      <c r="D138" s="7" t="s">
        <v>181</v>
      </c>
    </row>
    <row r="139" spans="1:4" x14ac:dyDescent="0.25">
      <c r="A139" s="2">
        <v>330020624000257</v>
      </c>
      <c r="B139" s="3" t="s">
        <v>3</v>
      </c>
      <c r="C139" s="3" t="s">
        <v>8</v>
      </c>
      <c r="D139" s="7" t="s">
        <v>182</v>
      </c>
    </row>
    <row r="140" spans="1:4" x14ac:dyDescent="0.25">
      <c r="A140" s="2">
        <v>330020624000256</v>
      </c>
      <c r="B140" s="3" t="s">
        <v>27</v>
      </c>
      <c r="C140" s="3" t="s">
        <v>183</v>
      </c>
      <c r="D140" s="7" t="s">
        <v>184</v>
      </c>
    </row>
    <row r="141" spans="1:4" x14ac:dyDescent="0.25">
      <c r="A141" s="2">
        <v>330020624000260</v>
      </c>
      <c r="B141" s="3" t="s">
        <v>21</v>
      </c>
      <c r="C141" s="3" t="s">
        <v>21</v>
      </c>
      <c r="D141" s="7" t="s">
        <v>185</v>
      </c>
    </row>
    <row r="142" spans="1:4" x14ac:dyDescent="0.25">
      <c r="A142" s="2">
        <v>330020624000262</v>
      </c>
      <c r="B142" s="3" t="s">
        <v>21</v>
      </c>
      <c r="C142" s="3" t="s">
        <v>21</v>
      </c>
      <c r="D142" s="7" t="s">
        <v>186</v>
      </c>
    </row>
    <row r="143" spans="1:4" x14ac:dyDescent="0.25">
      <c r="A143" s="2">
        <v>330020624000268</v>
      </c>
      <c r="B143" s="3" t="s">
        <v>2</v>
      </c>
      <c r="C143" s="3" t="s">
        <v>31</v>
      </c>
      <c r="D143" s="7" t="s">
        <v>187</v>
      </c>
    </row>
    <row r="144" spans="1:4" x14ac:dyDescent="0.25">
      <c r="A144" s="2">
        <v>330020624000267</v>
      </c>
      <c r="B144" s="3" t="s">
        <v>2</v>
      </c>
      <c r="C144" s="3" t="s">
        <v>46</v>
      </c>
      <c r="D144" s="7" t="s">
        <v>188</v>
      </c>
    </row>
    <row r="145" spans="1:4" x14ac:dyDescent="0.25">
      <c r="A145" s="2">
        <v>330020624000278</v>
      </c>
      <c r="B145" s="3" t="s">
        <v>27</v>
      </c>
      <c r="C145" s="3" t="s">
        <v>189</v>
      </c>
      <c r="D145" s="7" t="s">
        <v>190</v>
      </c>
    </row>
    <row r="146" spans="1:4" x14ac:dyDescent="0.25">
      <c r="A146" s="2">
        <v>330020624000283</v>
      </c>
      <c r="B146" s="3" t="s">
        <v>3</v>
      </c>
      <c r="C146" s="3" t="s">
        <v>9</v>
      </c>
      <c r="D146" s="7" t="s">
        <v>191</v>
      </c>
    </row>
    <row r="147" spans="1:4" x14ac:dyDescent="0.25">
      <c r="A147" s="2">
        <v>330020624000286</v>
      </c>
      <c r="B147" s="3" t="s">
        <v>2</v>
      </c>
      <c r="C147" s="3" t="s">
        <v>72</v>
      </c>
      <c r="D147" s="7" t="s">
        <v>192</v>
      </c>
    </row>
    <row r="148" spans="1:4" x14ac:dyDescent="0.25">
      <c r="A148" s="2">
        <v>330020624000289</v>
      </c>
      <c r="B148" s="3" t="s">
        <v>3</v>
      </c>
      <c r="C148" s="3" t="s">
        <v>193</v>
      </c>
      <c r="D148" s="7" t="s">
        <v>194</v>
      </c>
    </row>
    <row r="149" spans="1:4" x14ac:dyDescent="0.25">
      <c r="A149" s="2">
        <v>330020624000288</v>
      </c>
      <c r="B149" s="3" t="s">
        <v>21</v>
      </c>
      <c r="C149" s="3" t="s">
        <v>21</v>
      </c>
      <c r="D149" s="7" t="s">
        <v>195</v>
      </c>
    </row>
    <row r="150" spans="1:4" x14ac:dyDescent="0.25">
      <c r="A150" s="2">
        <v>330020624000295</v>
      </c>
      <c r="B150" s="3" t="s">
        <v>27</v>
      </c>
      <c r="C150" s="3" t="s">
        <v>196</v>
      </c>
      <c r="D150" s="7" t="s">
        <v>197</v>
      </c>
    </row>
    <row r="151" spans="1:4" x14ac:dyDescent="0.25">
      <c r="A151" s="2">
        <v>330020624000300</v>
      </c>
      <c r="B151" s="3" t="s">
        <v>2</v>
      </c>
      <c r="C151" s="3" t="s">
        <v>13</v>
      </c>
      <c r="D151" s="7" t="s">
        <v>198</v>
      </c>
    </row>
    <row r="152" spans="1:4" x14ac:dyDescent="0.25">
      <c r="A152" s="2">
        <v>330020624000302</v>
      </c>
      <c r="B152" s="3" t="s">
        <v>2</v>
      </c>
      <c r="C152" s="3" t="s">
        <v>68</v>
      </c>
      <c r="D152" s="7" t="s">
        <v>199</v>
      </c>
    </row>
    <row r="153" spans="1:4" x14ac:dyDescent="0.25">
      <c r="A153" s="2">
        <v>330020624000310</v>
      </c>
      <c r="B153" s="3" t="s">
        <v>34</v>
      </c>
      <c r="C153" s="3" t="s">
        <v>54</v>
      </c>
      <c r="D153" s="7" t="s">
        <v>200</v>
      </c>
    </row>
    <row r="154" spans="1:4" x14ac:dyDescent="0.25">
      <c r="A154" s="2">
        <v>330020624000324</v>
      </c>
      <c r="B154" s="3" t="s">
        <v>3</v>
      </c>
      <c r="C154" s="3" t="s">
        <v>156</v>
      </c>
      <c r="D154" s="7" t="s">
        <v>201</v>
      </c>
    </row>
    <row r="155" spans="1:4" x14ac:dyDescent="0.25">
      <c r="A155" s="2">
        <v>330020624000322</v>
      </c>
      <c r="B155" s="3" t="s">
        <v>27</v>
      </c>
      <c r="C155" s="3" t="s">
        <v>65</v>
      </c>
      <c r="D155" s="7" t="s">
        <v>202</v>
      </c>
    </row>
    <row r="156" spans="1:4" x14ac:dyDescent="0.25">
      <c r="A156" s="2">
        <v>330020624000321</v>
      </c>
      <c r="B156" s="3" t="s">
        <v>27</v>
      </c>
      <c r="C156" s="3" t="s">
        <v>203</v>
      </c>
      <c r="D156" s="7" t="s">
        <v>204</v>
      </c>
    </row>
    <row r="157" spans="1:4" x14ac:dyDescent="0.25">
      <c r="A157" s="2">
        <v>330020624000341</v>
      </c>
      <c r="B157" s="3" t="s">
        <v>2</v>
      </c>
      <c r="C157" s="3" t="s">
        <v>46</v>
      </c>
      <c r="D157" s="7" t="s">
        <v>205</v>
      </c>
    </row>
    <row r="158" spans="1:4" x14ac:dyDescent="0.25">
      <c r="A158" s="2">
        <v>330020624000339</v>
      </c>
      <c r="B158" s="3" t="s">
        <v>2</v>
      </c>
      <c r="C158" s="3" t="s">
        <v>13</v>
      </c>
      <c r="D158" s="7" t="s">
        <v>206</v>
      </c>
    </row>
    <row r="159" spans="1:4" x14ac:dyDescent="0.25">
      <c r="A159" s="2">
        <v>330020624000340</v>
      </c>
      <c r="B159" s="3" t="s">
        <v>2</v>
      </c>
      <c r="C159" s="3" t="s">
        <v>13</v>
      </c>
      <c r="D159" s="7" t="s">
        <v>207</v>
      </c>
    </row>
    <row r="160" spans="1:4" x14ac:dyDescent="0.25">
      <c r="A160" s="2">
        <v>330020624000337</v>
      </c>
      <c r="B160" s="3" t="s">
        <v>2</v>
      </c>
      <c r="C160" s="3" t="s">
        <v>13</v>
      </c>
      <c r="D160" s="7" t="s">
        <v>208</v>
      </c>
    </row>
    <row r="161" spans="1:4" x14ac:dyDescent="0.25">
      <c r="A161" s="2">
        <v>330020624000336</v>
      </c>
      <c r="B161" s="3" t="s">
        <v>2</v>
      </c>
      <c r="C161" s="3" t="s">
        <v>13</v>
      </c>
      <c r="D161" s="7" t="s">
        <v>209</v>
      </c>
    </row>
    <row r="162" spans="1:4" x14ac:dyDescent="0.25">
      <c r="A162" s="2">
        <v>330020624000335</v>
      </c>
      <c r="B162" s="3" t="s">
        <v>2</v>
      </c>
      <c r="C162" s="3" t="s">
        <v>13</v>
      </c>
      <c r="D162" s="7" t="s">
        <v>210</v>
      </c>
    </row>
    <row r="163" spans="1:4" x14ac:dyDescent="0.25">
      <c r="A163" s="2">
        <v>330020624000343</v>
      </c>
      <c r="B163" s="3" t="s">
        <v>2</v>
      </c>
      <c r="C163" s="3" t="s">
        <v>13</v>
      </c>
      <c r="D163" s="7" t="s">
        <v>211</v>
      </c>
    </row>
    <row r="164" spans="1:4" x14ac:dyDescent="0.25">
      <c r="A164" s="2">
        <v>330020624000342</v>
      </c>
      <c r="B164" s="3" t="s">
        <v>2</v>
      </c>
      <c r="C164" s="3" t="s">
        <v>13</v>
      </c>
      <c r="D164" s="7" t="s">
        <v>212</v>
      </c>
    </row>
    <row r="165" spans="1:4" x14ac:dyDescent="0.25">
      <c r="A165" s="2">
        <v>330020624000345</v>
      </c>
      <c r="B165" s="3" t="s">
        <v>2</v>
      </c>
      <c r="C165" s="3" t="s">
        <v>13</v>
      </c>
      <c r="D165" s="7" t="s">
        <v>213</v>
      </c>
    </row>
    <row r="166" spans="1:4" x14ac:dyDescent="0.25">
      <c r="A166" s="2">
        <v>330020624000348</v>
      </c>
      <c r="B166" s="3" t="s">
        <v>27</v>
      </c>
      <c r="C166" s="3" t="s">
        <v>214</v>
      </c>
      <c r="D166" s="7" t="s">
        <v>215</v>
      </c>
    </row>
    <row r="167" spans="1:4" x14ac:dyDescent="0.25">
      <c r="A167" s="2">
        <v>330020624000347</v>
      </c>
      <c r="B167" s="3" t="s">
        <v>27</v>
      </c>
      <c r="C167" s="3" t="s">
        <v>216</v>
      </c>
      <c r="D167" s="7" t="s">
        <v>217</v>
      </c>
    </row>
    <row r="168" spans="1:4" x14ac:dyDescent="0.25">
      <c r="A168" s="2">
        <v>330020624000351</v>
      </c>
      <c r="B168" s="3" t="s">
        <v>2</v>
      </c>
      <c r="C168" s="3" t="s">
        <v>46</v>
      </c>
      <c r="D168" s="7" t="s">
        <v>218</v>
      </c>
    </row>
    <row r="169" spans="1:4" x14ac:dyDescent="0.25">
      <c r="A169" s="2">
        <v>330020624000352</v>
      </c>
      <c r="B169" s="3" t="s">
        <v>2</v>
      </c>
      <c r="C169" s="3" t="s">
        <v>31</v>
      </c>
      <c r="D169" s="7" t="s">
        <v>219</v>
      </c>
    </row>
    <row r="170" spans="1:4" x14ac:dyDescent="0.25">
      <c r="A170" s="2">
        <v>330020624000350</v>
      </c>
      <c r="B170" s="3" t="s">
        <v>2</v>
      </c>
      <c r="C170" s="3" t="s">
        <v>46</v>
      </c>
      <c r="D170" s="7" t="s">
        <v>220</v>
      </c>
    </row>
    <row r="171" spans="1:4" x14ac:dyDescent="0.25">
      <c r="A171" s="2">
        <v>330020624000354</v>
      </c>
      <c r="B171" s="3" t="s">
        <v>2</v>
      </c>
      <c r="C171" s="3" t="s">
        <v>13</v>
      </c>
      <c r="D171" s="7" t="s">
        <v>221</v>
      </c>
    </row>
    <row r="172" spans="1:4" x14ac:dyDescent="0.25">
      <c r="A172" s="2">
        <v>330020624000356</v>
      </c>
      <c r="B172" s="3" t="s">
        <v>27</v>
      </c>
      <c r="C172" s="3" t="s">
        <v>222</v>
      </c>
      <c r="D172" s="7" t="s">
        <v>223</v>
      </c>
    </row>
    <row r="173" spans="1:4" x14ac:dyDescent="0.25">
      <c r="A173" s="2">
        <v>330020624000355</v>
      </c>
      <c r="B173" s="3" t="s">
        <v>27</v>
      </c>
      <c r="C173" s="3" t="s">
        <v>224</v>
      </c>
      <c r="D173" s="7" t="s">
        <v>225</v>
      </c>
    </row>
    <row r="174" spans="1:4" x14ac:dyDescent="0.25">
      <c r="A174" s="2">
        <v>330020624000365</v>
      </c>
      <c r="B174" s="3" t="s">
        <v>2</v>
      </c>
      <c r="C174" s="3" t="s">
        <v>6</v>
      </c>
      <c r="D174" s="7" t="s">
        <v>226</v>
      </c>
    </row>
    <row r="175" spans="1:4" x14ac:dyDescent="0.25">
      <c r="A175" s="2">
        <v>330020624000363</v>
      </c>
      <c r="B175" s="3" t="s">
        <v>2</v>
      </c>
      <c r="C175" s="3" t="s">
        <v>6</v>
      </c>
      <c r="D175" s="7" t="s">
        <v>227</v>
      </c>
    </row>
    <row r="176" spans="1:4" x14ac:dyDescent="0.25">
      <c r="A176" s="2">
        <v>330020624000364</v>
      </c>
      <c r="B176" s="3" t="s">
        <v>2</v>
      </c>
      <c r="C176" s="3" t="s">
        <v>6</v>
      </c>
      <c r="D176" s="7" t="s">
        <v>228</v>
      </c>
    </row>
    <row r="177" spans="1:4" x14ac:dyDescent="0.25">
      <c r="A177" s="2">
        <v>330020624000362</v>
      </c>
      <c r="B177" s="3" t="s">
        <v>2</v>
      </c>
      <c r="C177" s="3" t="s">
        <v>6</v>
      </c>
      <c r="D177" s="7" t="s">
        <v>229</v>
      </c>
    </row>
    <row r="178" spans="1:4" x14ac:dyDescent="0.25">
      <c r="A178" s="2">
        <v>330020624000361</v>
      </c>
      <c r="B178" s="3" t="s">
        <v>2</v>
      </c>
      <c r="C178" s="3" t="s">
        <v>6</v>
      </c>
      <c r="D178" s="7" t="s">
        <v>230</v>
      </c>
    </row>
    <row r="179" spans="1:4" x14ac:dyDescent="0.25">
      <c r="A179" s="2">
        <v>330020624000366</v>
      </c>
      <c r="B179" s="3" t="s">
        <v>2</v>
      </c>
      <c r="C179" s="3" t="s">
        <v>72</v>
      </c>
      <c r="D179" s="7" t="s">
        <v>231</v>
      </c>
    </row>
    <row r="180" spans="1:4" x14ac:dyDescent="0.25">
      <c r="A180" s="2">
        <v>330020624000370</v>
      </c>
      <c r="B180" s="3" t="s">
        <v>34</v>
      </c>
      <c r="C180" s="3" t="s">
        <v>21</v>
      </c>
      <c r="D180" s="7" t="s">
        <v>232</v>
      </c>
    </row>
    <row r="181" spans="1:4" x14ac:dyDescent="0.25">
      <c r="A181" s="2">
        <v>330020624000373</v>
      </c>
      <c r="B181" s="3" t="s">
        <v>2</v>
      </c>
      <c r="C181" s="3" t="s">
        <v>6</v>
      </c>
      <c r="D181" s="7" t="s">
        <v>233</v>
      </c>
    </row>
    <row r="182" spans="1:4" x14ac:dyDescent="0.25">
      <c r="A182" s="2">
        <v>330020624000374</v>
      </c>
      <c r="B182" s="3" t="s">
        <v>24</v>
      </c>
      <c r="C182" s="3" t="s">
        <v>25</v>
      </c>
      <c r="D182" s="7" t="s">
        <v>234</v>
      </c>
    </row>
    <row r="183" spans="1:4" x14ac:dyDescent="0.25">
      <c r="A183" s="2">
        <v>330020624000380</v>
      </c>
      <c r="B183" s="3" t="s">
        <v>2</v>
      </c>
      <c r="C183" s="3" t="s">
        <v>13</v>
      </c>
      <c r="D183" s="7" t="s">
        <v>235</v>
      </c>
    </row>
    <row r="184" spans="1:4" x14ac:dyDescent="0.25">
      <c r="A184" s="2">
        <v>330020624000385</v>
      </c>
      <c r="B184" s="3" t="s">
        <v>2</v>
      </c>
      <c r="C184" s="3" t="s">
        <v>13</v>
      </c>
      <c r="D184" s="7" t="s">
        <v>236</v>
      </c>
    </row>
    <row r="185" spans="1:4" x14ac:dyDescent="0.25">
      <c r="A185" s="2">
        <v>330020624000381</v>
      </c>
      <c r="B185" s="3" t="s">
        <v>2</v>
      </c>
      <c r="C185" s="3" t="s">
        <v>13</v>
      </c>
      <c r="D185" s="7" t="s">
        <v>237</v>
      </c>
    </row>
    <row r="186" spans="1:4" x14ac:dyDescent="0.25">
      <c r="A186" s="2">
        <v>330020624000387</v>
      </c>
      <c r="B186" s="3" t="s">
        <v>2</v>
      </c>
      <c r="C186" s="3" t="s">
        <v>13</v>
      </c>
      <c r="D186" s="7" t="s">
        <v>238</v>
      </c>
    </row>
    <row r="187" spans="1:4" x14ac:dyDescent="0.25">
      <c r="A187" s="2">
        <v>330020624000384</v>
      </c>
      <c r="B187" s="3" t="s">
        <v>2</v>
      </c>
      <c r="C187" s="3" t="s">
        <v>46</v>
      </c>
      <c r="D187" s="7" t="s">
        <v>239</v>
      </c>
    </row>
    <row r="188" spans="1:4" x14ac:dyDescent="0.25">
      <c r="A188" s="2">
        <v>330020624000383</v>
      </c>
      <c r="B188" s="3" t="s">
        <v>2</v>
      </c>
      <c r="C188" s="3" t="s">
        <v>46</v>
      </c>
      <c r="D188" s="7" t="s">
        <v>240</v>
      </c>
    </row>
    <row r="189" spans="1:4" x14ac:dyDescent="0.25">
      <c r="A189" s="2">
        <v>330020624000386</v>
      </c>
      <c r="B189" s="3" t="s">
        <v>2</v>
      </c>
      <c r="C189" s="3" t="s">
        <v>13</v>
      </c>
      <c r="D189" s="7" t="s">
        <v>241</v>
      </c>
    </row>
    <row r="190" spans="1:4" x14ac:dyDescent="0.25">
      <c r="A190" s="2">
        <v>330020624000389</v>
      </c>
      <c r="B190" s="3" t="s">
        <v>2</v>
      </c>
      <c r="C190" s="3" t="s">
        <v>13</v>
      </c>
      <c r="D190" s="7" t="s">
        <v>242</v>
      </c>
    </row>
    <row r="191" spans="1:4" x14ac:dyDescent="0.25">
      <c r="A191" s="2">
        <v>330020624000390</v>
      </c>
      <c r="B191" s="3" t="s">
        <v>2</v>
      </c>
      <c r="C191" s="3" t="s">
        <v>72</v>
      </c>
      <c r="D191" s="7" t="s">
        <v>243</v>
      </c>
    </row>
    <row r="192" spans="1:4" x14ac:dyDescent="0.25">
      <c r="A192" s="2">
        <v>330020624000393</v>
      </c>
      <c r="B192" s="3" t="s">
        <v>2</v>
      </c>
      <c r="C192" s="3" t="s">
        <v>13</v>
      </c>
      <c r="D192" s="7" t="s">
        <v>244</v>
      </c>
    </row>
    <row r="193" spans="1:4" x14ac:dyDescent="0.25">
      <c r="A193" s="2">
        <v>330020624000391</v>
      </c>
      <c r="B193" s="3" t="s">
        <v>2</v>
      </c>
      <c r="C193" s="3" t="s">
        <v>46</v>
      </c>
      <c r="D193" s="7" t="s">
        <v>245</v>
      </c>
    </row>
    <row r="194" spans="1:4" x14ac:dyDescent="0.25">
      <c r="A194" s="2">
        <v>330020624000392</v>
      </c>
      <c r="B194" s="3" t="s">
        <v>2</v>
      </c>
      <c r="C194" s="3" t="s">
        <v>31</v>
      </c>
      <c r="D194" s="7" t="s">
        <v>246</v>
      </c>
    </row>
    <row r="195" spans="1:4" x14ac:dyDescent="0.25">
      <c r="A195" s="2">
        <v>330020624000399</v>
      </c>
      <c r="B195" s="3" t="s">
        <v>27</v>
      </c>
      <c r="C195" s="3" t="s">
        <v>247</v>
      </c>
      <c r="D195" s="7" t="s">
        <v>248</v>
      </c>
    </row>
    <row r="196" spans="1:4" x14ac:dyDescent="0.25">
      <c r="A196" s="2">
        <v>330020624000404</v>
      </c>
      <c r="B196" s="3" t="s">
        <v>34</v>
      </c>
      <c r="C196" s="3" t="s">
        <v>249</v>
      </c>
      <c r="D196" s="7" t="s">
        <v>250</v>
      </c>
    </row>
    <row r="197" spans="1:4" x14ac:dyDescent="0.25">
      <c r="A197" s="2">
        <v>330020624000405</v>
      </c>
      <c r="B197" s="3" t="s">
        <v>2</v>
      </c>
      <c r="C197" s="3" t="s">
        <v>46</v>
      </c>
      <c r="D197" s="7" t="s">
        <v>251</v>
      </c>
    </row>
    <row r="198" spans="1:4" x14ac:dyDescent="0.25">
      <c r="A198" s="2">
        <v>330020624000408</v>
      </c>
      <c r="B198" s="3" t="s">
        <v>2</v>
      </c>
      <c r="C198" s="3" t="s">
        <v>46</v>
      </c>
      <c r="D198" s="7" t="s">
        <v>252</v>
      </c>
    </row>
    <row r="199" spans="1:4" x14ac:dyDescent="0.25">
      <c r="A199" s="2">
        <v>330020624000406</v>
      </c>
      <c r="B199" s="3" t="s">
        <v>34</v>
      </c>
      <c r="C199" s="3" t="s">
        <v>147</v>
      </c>
      <c r="D199" s="7" t="s">
        <v>253</v>
      </c>
    </row>
    <row r="200" spans="1:4" x14ac:dyDescent="0.25">
      <c r="A200" s="2">
        <v>330020624000407</v>
      </c>
      <c r="B200" s="3" t="s">
        <v>2</v>
      </c>
      <c r="C200" s="3" t="s">
        <v>13</v>
      </c>
      <c r="D200" s="7" t="s">
        <v>254</v>
      </c>
    </row>
    <row r="201" spans="1:4" x14ac:dyDescent="0.25">
      <c r="A201" s="2">
        <v>330020624000409</v>
      </c>
      <c r="B201" s="3" t="s">
        <v>34</v>
      </c>
      <c r="C201" s="3" t="s">
        <v>147</v>
      </c>
      <c r="D201" s="7" t="s">
        <v>255</v>
      </c>
    </row>
    <row r="202" spans="1:4" x14ac:dyDescent="0.25">
      <c r="A202" s="2">
        <v>330020624000415</v>
      </c>
      <c r="B202" s="3" t="s">
        <v>2</v>
      </c>
      <c r="C202" s="3" t="s">
        <v>13</v>
      </c>
      <c r="D202" s="7" t="s">
        <v>256</v>
      </c>
    </row>
    <row r="203" spans="1:4" x14ac:dyDescent="0.25">
      <c r="A203" s="2">
        <v>330020624000416</v>
      </c>
      <c r="B203" s="3" t="s">
        <v>2</v>
      </c>
      <c r="C203" s="3" t="s">
        <v>13</v>
      </c>
      <c r="D203" s="7" t="s">
        <v>257</v>
      </c>
    </row>
    <row r="204" spans="1:4" x14ac:dyDescent="0.25">
      <c r="A204" s="2">
        <v>330020624000420</v>
      </c>
      <c r="B204" s="3" t="s">
        <v>2</v>
      </c>
      <c r="C204" s="3" t="s">
        <v>13</v>
      </c>
      <c r="D204" s="7" t="s">
        <v>258</v>
      </c>
    </row>
    <row r="205" spans="1:4" x14ac:dyDescent="0.25">
      <c r="A205" s="2">
        <v>330020624000418</v>
      </c>
      <c r="B205" s="3" t="s">
        <v>2</v>
      </c>
      <c r="C205" s="3" t="s">
        <v>13</v>
      </c>
      <c r="D205" s="7" t="s">
        <v>259</v>
      </c>
    </row>
    <row r="206" spans="1:4" x14ac:dyDescent="0.25">
      <c r="A206" s="2">
        <v>330020624000419</v>
      </c>
      <c r="B206" s="3" t="s">
        <v>34</v>
      </c>
      <c r="C206" s="3" t="s">
        <v>260</v>
      </c>
      <c r="D206" s="7" t="s">
        <v>261</v>
      </c>
    </row>
    <row r="207" spans="1:4" x14ac:dyDescent="0.25">
      <c r="A207" s="2">
        <v>330020624000423</v>
      </c>
      <c r="B207" s="3" t="s">
        <v>27</v>
      </c>
      <c r="C207" s="3" t="s">
        <v>262</v>
      </c>
      <c r="D207" s="7" t="s">
        <v>263</v>
      </c>
    </row>
    <row r="208" spans="1:4" x14ac:dyDescent="0.25">
      <c r="A208" s="2">
        <v>330020624000421</v>
      </c>
      <c r="B208" s="3" t="s">
        <v>27</v>
      </c>
      <c r="C208" s="3" t="s">
        <v>262</v>
      </c>
      <c r="D208" s="7" t="s">
        <v>264</v>
      </c>
    </row>
    <row r="209" spans="1:4" x14ac:dyDescent="0.25">
      <c r="A209" s="2">
        <v>330020624000417</v>
      </c>
      <c r="B209" s="3" t="s">
        <v>2</v>
      </c>
      <c r="C209" s="3" t="s">
        <v>13</v>
      </c>
      <c r="D209" s="7" t="s">
        <v>265</v>
      </c>
    </row>
    <row r="210" spans="1:4" x14ac:dyDescent="0.25">
      <c r="A210" s="2">
        <v>330020624000422</v>
      </c>
      <c r="B210" s="3" t="s">
        <v>27</v>
      </c>
      <c r="C210" s="3" t="s">
        <v>262</v>
      </c>
      <c r="D210" s="7" t="s">
        <v>266</v>
      </c>
    </row>
    <row r="211" spans="1:4" x14ac:dyDescent="0.25">
      <c r="A211" s="2">
        <v>330020624000424</v>
      </c>
      <c r="B211" s="3" t="s">
        <v>2</v>
      </c>
      <c r="C211" s="3" t="s">
        <v>46</v>
      </c>
      <c r="D211" s="7" t="s">
        <v>267</v>
      </c>
    </row>
    <row r="212" spans="1:4" x14ac:dyDescent="0.25">
      <c r="A212" s="2">
        <v>330020624000425</v>
      </c>
      <c r="B212" s="3" t="s">
        <v>2</v>
      </c>
      <c r="C212" s="3" t="s">
        <v>31</v>
      </c>
      <c r="D212" s="7" t="s">
        <v>268</v>
      </c>
    </row>
    <row r="213" spans="1:4" x14ac:dyDescent="0.25">
      <c r="A213" s="2">
        <v>330020624000426</v>
      </c>
      <c r="B213" s="3" t="s">
        <v>2</v>
      </c>
      <c r="C213" s="3" t="s">
        <v>269</v>
      </c>
      <c r="D213" s="7" t="s">
        <v>270</v>
      </c>
    </row>
  </sheetData>
  <autoFilter ref="A1:D213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tabSelected="1" workbookViewId="0"/>
  </sheetViews>
  <sheetFormatPr baseColWidth="10" defaultRowHeight="15" x14ac:dyDescent="0.25"/>
  <cols>
    <col min="1" max="1" width="27.7109375" customWidth="1"/>
    <col min="2" max="2" width="22" customWidth="1"/>
    <col min="3" max="3" width="26.140625" customWidth="1"/>
    <col min="4" max="4" width="150.7109375" customWidth="1"/>
  </cols>
  <sheetData>
    <row r="1" spans="1:4" ht="18" x14ac:dyDescent="0.25">
      <c r="A1" s="4" t="s">
        <v>0</v>
      </c>
      <c r="B1" s="5" t="s">
        <v>11</v>
      </c>
      <c r="C1" s="5" t="s">
        <v>12</v>
      </c>
      <c r="D1" s="5" t="s">
        <v>1</v>
      </c>
    </row>
    <row r="2" spans="1:4" x14ac:dyDescent="0.25">
      <c r="A2" s="3" t="str">
        <f>"330020623000454"</f>
        <v>330020623000454</v>
      </c>
      <c r="B2" s="3" t="s">
        <v>2</v>
      </c>
      <c r="C2" s="3" t="s">
        <v>271</v>
      </c>
      <c r="D2" s="7" t="s">
        <v>272</v>
      </c>
    </row>
    <row r="3" spans="1:4" x14ac:dyDescent="0.25">
      <c r="A3" s="3" t="str">
        <f>"330020623000447"</f>
        <v>330020623000447</v>
      </c>
      <c r="B3" s="3" t="s">
        <v>27</v>
      </c>
      <c r="C3" s="3" t="s">
        <v>273</v>
      </c>
      <c r="D3" s="7" t="s">
        <v>274</v>
      </c>
    </row>
    <row r="4" spans="1:4" x14ac:dyDescent="0.25">
      <c r="A4" s="3" t="str">
        <f>"330020623000443"</f>
        <v>330020623000443</v>
      </c>
      <c r="B4" s="3" t="s">
        <v>2</v>
      </c>
      <c r="C4" s="3" t="s">
        <v>275</v>
      </c>
      <c r="D4" s="7" t="s">
        <v>276</v>
      </c>
    </row>
    <row r="5" spans="1:4" x14ac:dyDescent="0.25">
      <c r="A5" s="3" t="str">
        <f>"330020623000451"</f>
        <v>330020623000451</v>
      </c>
      <c r="B5" s="3" t="s">
        <v>3</v>
      </c>
      <c r="C5" s="3" t="s">
        <v>277</v>
      </c>
      <c r="D5" s="7" t="s">
        <v>278</v>
      </c>
    </row>
    <row r="6" spans="1:4" x14ac:dyDescent="0.25">
      <c r="A6" s="3" t="str">
        <f>"330020623000449"</f>
        <v>330020623000449</v>
      </c>
      <c r="B6" s="3" t="s">
        <v>27</v>
      </c>
      <c r="C6" s="3" t="s">
        <v>279</v>
      </c>
      <c r="D6" s="7" t="s">
        <v>280</v>
      </c>
    </row>
    <row r="7" spans="1:4" x14ac:dyDescent="0.25">
      <c r="A7" s="3" t="str">
        <f>"330020623000446"</f>
        <v>330020623000446</v>
      </c>
      <c r="B7" s="3" t="s">
        <v>2</v>
      </c>
      <c r="C7" s="3" t="s">
        <v>281</v>
      </c>
      <c r="D7" s="7" t="s">
        <v>282</v>
      </c>
    </row>
    <row r="8" spans="1:4" x14ac:dyDescent="0.25">
      <c r="A8" s="3" t="str">
        <f>"330020623000455"</f>
        <v>330020623000455</v>
      </c>
      <c r="B8" s="3" t="s">
        <v>2</v>
      </c>
      <c r="C8" s="3" t="s">
        <v>275</v>
      </c>
      <c r="D8" s="7" t="s">
        <v>283</v>
      </c>
    </row>
    <row r="9" spans="1:4" x14ac:dyDescent="0.25">
      <c r="A9" s="3" t="str">
        <f>"330020623000456"</f>
        <v>330020623000456</v>
      </c>
      <c r="B9" s="3" t="s">
        <v>2</v>
      </c>
      <c r="C9" s="3" t="s">
        <v>31</v>
      </c>
      <c r="D9" s="7" t="s">
        <v>284</v>
      </c>
    </row>
    <row r="10" spans="1:4" x14ac:dyDescent="0.25">
      <c r="A10" s="3" t="str">
        <f>"330020623000457"</f>
        <v>330020623000457</v>
      </c>
      <c r="B10" s="3" t="s">
        <v>3</v>
      </c>
      <c r="C10" s="3" t="s">
        <v>285</v>
      </c>
      <c r="D10" s="7" t="s">
        <v>286</v>
      </c>
    </row>
    <row r="11" spans="1:4" x14ac:dyDescent="0.25">
      <c r="A11" s="3" t="str">
        <f>"330020623000461"</f>
        <v>330020623000461</v>
      </c>
      <c r="B11" s="3" t="s">
        <v>27</v>
      </c>
      <c r="C11" s="3" t="s">
        <v>287</v>
      </c>
      <c r="D11" s="7" t="s">
        <v>288</v>
      </c>
    </row>
    <row r="12" spans="1:4" x14ac:dyDescent="0.25">
      <c r="A12" s="3" t="str">
        <f>"330020623000460"</f>
        <v>330020623000460</v>
      </c>
      <c r="B12" s="3" t="s">
        <v>27</v>
      </c>
      <c r="C12" s="3" t="s">
        <v>289</v>
      </c>
      <c r="D12" s="7" t="s">
        <v>290</v>
      </c>
    </row>
    <row r="13" spans="1:4" x14ac:dyDescent="0.25">
      <c r="A13" s="3" t="str">
        <f>"330020623000464"</f>
        <v>330020623000464</v>
      </c>
      <c r="B13" s="3" t="s">
        <v>27</v>
      </c>
      <c r="C13" s="3" t="s">
        <v>291</v>
      </c>
      <c r="D13" s="7" t="s">
        <v>292</v>
      </c>
    </row>
    <row r="14" spans="1:4" x14ac:dyDescent="0.25">
      <c r="A14" s="3" t="str">
        <f>"330020623000468"</f>
        <v>330020623000468</v>
      </c>
      <c r="B14" s="3" t="s">
        <v>3</v>
      </c>
      <c r="C14" s="3" t="s">
        <v>293</v>
      </c>
      <c r="D14" s="7" t="s">
        <v>294</v>
      </c>
    </row>
    <row r="15" spans="1:4" x14ac:dyDescent="0.25">
      <c r="A15" s="3" t="str">
        <f>"330020623000467"</f>
        <v>330020623000467</v>
      </c>
      <c r="B15" s="3" t="s">
        <v>3</v>
      </c>
      <c r="C15" s="3" t="s">
        <v>295</v>
      </c>
      <c r="D15" s="7" t="s">
        <v>296</v>
      </c>
    </row>
    <row r="16" spans="1:4" x14ac:dyDescent="0.25">
      <c r="A16" s="3" t="str">
        <f>"330020623000469"</f>
        <v>330020623000469</v>
      </c>
      <c r="B16" s="3" t="s">
        <v>3</v>
      </c>
      <c r="C16" s="3" t="s">
        <v>297</v>
      </c>
      <c r="D16" s="7" t="s">
        <v>298</v>
      </c>
    </row>
    <row r="17" spans="1:4" x14ac:dyDescent="0.25">
      <c r="A17" s="3" t="str">
        <f>"330020623000478"</f>
        <v>330020623000478</v>
      </c>
      <c r="B17" s="3" t="s">
        <v>160</v>
      </c>
      <c r="C17" s="3" t="s">
        <v>299</v>
      </c>
      <c r="D17" s="7" t="s">
        <v>300</v>
      </c>
    </row>
    <row r="18" spans="1:4" x14ac:dyDescent="0.25">
      <c r="A18" s="3" t="str">
        <f>"330020623000497"</f>
        <v>330020623000497</v>
      </c>
      <c r="B18" s="3" t="s">
        <v>3</v>
      </c>
      <c r="C18" s="3" t="s">
        <v>301</v>
      </c>
      <c r="D18" s="7" t="s">
        <v>302</v>
      </c>
    </row>
    <row r="19" spans="1:4" x14ac:dyDescent="0.25">
      <c r="A19" s="3" t="str">
        <f>"330020623000499"</f>
        <v>330020623000499</v>
      </c>
      <c r="B19" s="3" t="s">
        <v>2</v>
      </c>
      <c r="C19" s="3" t="s">
        <v>303</v>
      </c>
      <c r="D19" s="7" t="s">
        <v>304</v>
      </c>
    </row>
    <row r="20" spans="1:4" x14ac:dyDescent="0.25">
      <c r="A20" s="3" t="str">
        <f>"330020623000495"</f>
        <v>330020623000495</v>
      </c>
      <c r="B20" s="3" t="s">
        <v>3</v>
      </c>
      <c r="C20" s="3" t="s">
        <v>305</v>
      </c>
      <c r="D20" s="7" t="s">
        <v>306</v>
      </c>
    </row>
    <row r="21" spans="1:4" x14ac:dyDescent="0.25">
      <c r="A21" s="3" t="str">
        <f>"330020623000475"</f>
        <v>330020623000475</v>
      </c>
      <c r="B21" s="3" t="s">
        <v>27</v>
      </c>
      <c r="C21" s="3" t="s">
        <v>307</v>
      </c>
      <c r="D21" s="7" t="s">
        <v>308</v>
      </c>
    </row>
    <row r="22" spans="1:4" x14ac:dyDescent="0.25">
      <c r="A22" s="3" t="str">
        <f>"330020623000474"</f>
        <v>330020623000474</v>
      </c>
      <c r="B22" s="3" t="s">
        <v>27</v>
      </c>
      <c r="C22" s="3" t="s">
        <v>309</v>
      </c>
      <c r="D22" s="7" t="s">
        <v>310</v>
      </c>
    </row>
    <row r="23" spans="1:4" x14ac:dyDescent="0.25">
      <c r="A23" s="3" t="str">
        <f>"330020623000487"</f>
        <v>330020623000487</v>
      </c>
      <c r="B23" s="3" t="s">
        <v>2</v>
      </c>
      <c r="C23" s="3" t="s">
        <v>311</v>
      </c>
      <c r="D23" s="7" t="s">
        <v>312</v>
      </c>
    </row>
    <row r="24" spans="1:4" x14ac:dyDescent="0.25">
      <c r="A24" s="3" t="str">
        <f>"330020623000481"</f>
        <v>330020623000481</v>
      </c>
      <c r="B24" s="3" t="s">
        <v>27</v>
      </c>
      <c r="C24" s="3" t="s">
        <v>313</v>
      </c>
      <c r="D24" s="7" t="s">
        <v>314</v>
      </c>
    </row>
    <row r="25" spans="1:4" x14ac:dyDescent="0.25">
      <c r="A25" s="3" t="str">
        <f>"330020623000509"</f>
        <v>330020623000509</v>
      </c>
      <c r="B25" s="3" t="s">
        <v>27</v>
      </c>
      <c r="C25" s="3" t="s">
        <v>315</v>
      </c>
      <c r="D25" s="7" t="s">
        <v>316</v>
      </c>
    </row>
    <row r="26" spans="1:4" x14ac:dyDescent="0.25">
      <c r="A26" s="3" t="str">
        <f>"330020623000480"</f>
        <v>330020623000480</v>
      </c>
      <c r="B26" s="3" t="s">
        <v>2</v>
      </c>
      <c r="C26" s="3" t="s">
        <v>303</v>
      </c>
      <c r="D26" s="7" t="s">
        <v>317</v>
      </c>
    </row>
    <row r="27" spans="1:4" ht="13.5" customHeight="1" x14ac:dyDescent="0.25">
      <c r="A27" s="3" t="str">
        <f>"330020623000498"</f>
        <v>330020623000498</v>
      </c>
      <c r="B27" s="3" t="s">
        <v>160</v>
      </c>
      <c r="C27" s="6" t="s">
        <v>547</v>
      </c>
      <c r="D27" s="7" t="s">
        <v>318</v>
      </c>
    </row>
    <row r="28" spans="1:4" x14ac:dyDescent="0.25">
      <c r="A28" s="3" t="str">
        <f>"330020623000500"</f>
        <v>330020623000500</v>
      </c>
      <c r="B28" s="3" t="s">
        <v>3</v>
      </c>
      <c r="C28" s="3" t="s">
        <v>295</v>
      </c>
      <c r="D28" s="7" t="s">
        <v>319</v>
      </c>
    </row>
    <row r="29" spans="1:4" x14ac:dyDescent="0.25">
      <c r="A29" s="3" t="str">
        <f>"330020623000490"</f>
        <v>330020623000490</v>
      </c>
      <c r="B29" s="3" t="s">
        <v>2</v>
      </c>
      <c r="C29" s="3" t="s">
        <v>6</v>
      </c>
      <c r="D29" s="7" t="s">
        <v>320</v>
      </c>
    </row>
    <row r="30" spans="1:4" x14ac:dyDescent="0.25">
      <c r="A30" s="3" t="str">
        <f>"330020623000511"</f>
        <v>330020623000511</v>
      </c>
      <c r="B30" s="3" t="s">
        <v>27</v>
      </c>
      <c r="C30" s="3" t="s">
        <v>321</v>
      </c>
      <c r="D30" s="7" t="s">
        <v>322</v>
      </c>
    </row>
    <row r="31" spans="1:4" x14ac:dyDescent="0.25">
      <c r="A31" s="3" t="str">
        <f>"330020623000510"</f>
        <v>330020623000510</v>
      </c>
      <c r="B31" s="3" t="s">
        <v>27</v>
      </c>
      <c r="C31" s="3" t="s">
        <v>273</v>
      </c>
      <c r="D31" s="7" t="s">
        <v>323</v>
      </c>
    </row>
    <row r="32" spans="1:4" x14ac:dyDescent="0.25">
      <c r="A32" s="3" t="str">
        <f>"330020623000494"</f>
        <v>330020623000494</v>
      </c>
      <c r="B32" s="3" t="s">
        <v>24</v>
      </c>
      <c r="C32" s="3" t="s">
        <v>24</v>
      </c>
      <c r="D32" s="7" t="s">
        <v>324</v>
      </c>
    </row>
    <row r="33" spans="1:4" x14ac:dyDescent="0.25">
      <c r="A33" s="3" t="str">
        <f>"330020623000485"</f>
        <v>330020623000485</v>
      </c>
      <c r="B33" s="3" t="s">
        <v>27</v>
      </c>
      <c r="C33" s="3" t="s">
        <v>7</v>
      </c>
      <c r="D33" s="7" t="s">
        <v>325</v>
      </c>
    </row>
    <row r="34" spans="1:4" x14ac:dyDescent="0.25">
      <c r="A34" s="3" t="str">
        <f>"330020623000484"</f>
        <v>330020623000484</v>
      </c>
      <c r="B34" s="3" t="s">
        <v>3</v>
      </c>
      <c r="C34" s="3" t="s">
        <v>297</v>
      </c>
      <c r="D34" s="7" t="s">
        <v>326</v>
      </c>
    </row>
    <row r="35" spans="1:4" x14ac:dyDescent="0.25">
      <c r="A35" s="3" t="str">
        <f>"330020623000482"</f>
        <v>330020623000482</v>
      </c>
      <c r="B35" s="3" t="s">
        <v>27</v>
      </c>
      <c r="C35" s="3" t="s">
        <v>327</v>
      </c>
      <c r="D35" s="7" t="s">
        <v>328</v>
      </c>
    </row>
    <row r="36" spans="1:4" x14ac:dyDescent="0.25">
      <c r="A36" s="3" t="str">
        <f>"330020623000471"</f>
        <v>330020623000471</v>
      </c>
      <c r="B36" s="3" t="s">
        <v>2</v>
      </c>
      <c r="C36" s="3" t="s">
        <v>275</v>
      </c>
      <c r="D36" s="7" t="s">
        <v>329</v>
      </c>
    </row>
    <row r="37" spans="1:4" x14ac:dyDescent="0.25">
      <c r="A37" s="3" t="str">
        <f>"330020623000504"</f>
        <v>330020623000504</v>
      </c>
      <c r="B37" s="3" t="s">
        <v>27</v>
      </c>
      <c r="C37" s="3" t="s">
        <v>58</v>
      </c>
      <c r="D37" s="7" t="s">
        <v>330</v>
      </c>
    </row>
    <row r="38" spans="1:4" x14ac:dyDescent="0.25">
      <c r="A38" s="3" t="str">
        <f>"330020623000489"</f>
        <v>330020623000489</v>
      </c>
      <c r="B38" s="3" t="s">
        <v>2</v>
      </c>
      <c r="C38" s="3" t="s">
        <v>281</v>
      </c>
      <c r="D38" s="7" t="s">
        <v>331</v>
      </c>
    </row>
    <row r="39" spans="1:4" x14ac:dyDescent="0.25">
      <c r="A39" s="3" t="str">
        <f>"330020623000496"</f>
        <v>330020623000496</v>
      </c>
      <c r="B39" s="3" t="s">
        <v>3</v>
      </c>
      <c r="C39" s="3" t="s">
        <v>8</v>
      </c>
      <c r="D39" s="7" t="s">
        <v>332</v>
      </c>
    </row>
    <row r="40" spans="1:4" x14ac:dyDescent="0.25">
      <c r="A40" s="3" t="str">
        <f>"330020623000483"</f>
        <v>330020623000483</v>
      </c>
      <c r="B40" s="3" t="s">
        <v>27</v>
      </c>
      <c r="C40" s="3" t="s">
        <v>327</v>
      </c>
      <c r="D40" s="7" t="s">
        <v>333</v>
      </c>
    </row>
    <row r="41" spans="1:4" x14ac:dyDescent="0.25">
      <c r="A41" s="3" t="str">
        <f>"330020623000503"</f>
        <v>330020623000503</v>
      </c>
      <c r="B41" s="3" t="s">
        <v>2</v>
      </c>
      <c r="C41" s="3" t="s">
        <v>275</v>
      </c>
      <c r="D41" s="7" t="s">
        <v>334</v>
      </c>
    </row>
    <row r="42" spans="1:4" x14ac:dyDescent="0.25">
      <c r="A42" s="3" t="str">
        <f>"330020623000501"</f>
        <v>330020623000501</v>
      </c>
      <c r="B42" s="3" t="s">
        <v>3</v>
      </c>
      <c r="C42" s="3" t="s">
        <v>335</v>
      </c>
      <c r="D42" s="7" t="s">
        <v>336</v>
      </c>
    </row>
    <row r="43" spans="1:4" x14ac:dyDescent="0.25">
      <c r="A43" s="3" t="str">
        <f>"330020623000479"</f>
        <v>330020623000479</v>
      </c>
      <c r="B43" s="3" t="s">
        <v>34</v>
      </c>
      <c r="C43" s="3" t="s">
        <v>337</v>
      </c>
      <c r="D43" s="7" t="s">
        <v>338</v>
      </c>
    </row>
    <row r="44" spans="1:4" x14ac:dyDescent="0.25">
      <c r="A44" s="3" t="str">
        <f>"330020623000486"</f>
        <v>330020623000486</v>
      </c>
      <c r="B44" s="3" t="s">
        <v>2</v>
      </c>
      <c r="C44" s="3" t="s">
        <v>339</v>
      </c>
      <c r="D44" s="7" t="s">
        <v>340</v>
      </c>
    </row>
    <row r="45" spans="1:4" x14ac:dyDescent="0.25">
      <c r="A45" s="3" t="str">
        <f>"330020623000523"</f>
        <v>330020623000523</v>
      </c>
      <c r="B45" s="3" t="s">
        <v>2</v>
      </c>
      <c r="C45" s="3" t="s">
        <v>275</v>
      </c>
      <c r="D45" s="7" t="s">
        <v>341</v>
      </c>
    </row>
    <row r="46" spans="1:4" x14ac:dyDescent="0.25">
      <c r="A46" s="3" t="str">
        <f>"330020623000515"</f>
        <v>330020623000515</v>
      </c>
      <c r="B46" s="3" t="s">
        <v>2</v>
      </c>
      <c r="C46" s="3" t="s">
        <v>275</v>
      </c>
      <c r="D46" s="7" t="s">
        <v>342</v>
      </c>
    </row>
    <row r="47" spans="1:4" x14ac:dyDescent="0.25">
      <c r="A47" s="3" t="str">
        <f>"330020623000526"</f>
        <v>330020623000526</v>
      </c>
      <c r="B47" s="3" t="s">
        <v>2</v>
      </c>
      <c r="C47" s="3" t="s">
        <v>275</v>
      </c>
      <c r="D47" s="7" t="s">
        <v>343</v>
      </c>
    </row>
    <row r="48" spans="1:4" x14ac:dyDescent="0.25">
      <c r="A48" s="3" t="str">
        <f>"330020623000516"</f>
        <v>330020623000516</v>
      </c>
      <c r="B48" s="3" t="s">
        <v>27</v>
      </c>
      <c r="C48" s="3" t="s">
        <v>344</v>
      </c>
      <c r="D48" s="7" t="s">
        <v>345</v>
      </c>
    </row>
    <row r="49" spans="1:4" x14ac:dyDescent="0.25">
      <c r="A49" s="3" t="str">
        <f>"330020623000513"</f>
        <v>330020623000513</v>
      </c>
      <c r="B49" s="3" t="s">
        <v>2</v>
      </c>
      <c r="C49" s="3" t="s">
        <v>275</v>
      </c>
      <c r="D49" s="7" t="s">
        <v>346</v>
      </c>
    </row>
    <row r="50" spans="1:4" x14ac:dyDescent="0.25">
      <c r="A50" s="3" t="str">
        <f>"330020623000520"</f>
        <v>330020623000520</v>
      </c>
      <c r="B50" s="3" t="s">
        <v>27</v>
      </c>
      <c r="C50" s="3" t="s">
        <v>347</v>
      </c>
      <c r="D50" s="7" t="s">
        <v>348</v>
      </c>
    </row>
    <row r="51" spans="1:4" x14ac:dyDescent="0.25">
      <c r="A51" s="3" t="str">
        <f>"330020623000527"</f>
        <v>330020623000527</v>
      </c>
      <c r="B51" s="3" t="s">
        <v>2</v>
      </c>
      <c r="C51" s="3" t="s">
        <v>275</v>
      </c>
      <c r="D51" s="7" t="s">
        <v>349</v>
      </c>
    </row>
    <row r="52" spans="1:4" x14ac:dyDescent="0.25">
      <c r="A52" s="3" t="str">
        <f>"330020623000533"</f>
        <v>330020623000533</v>
      </c>
      <c r="B52" s="3" t="s">
        <v>3</v>
      </c>
      <c r="C52" s="3" t="s">
        <v>350</v>
      </c>
      <c r="D52" s="7" t="s">
        <v>351</v>
      </c>
    </row>
    <row r="53" spans="1:4" x14ac:dyDescent="0.25">
      <c r="A53" s="3" t="str">
        <f>"330020623000536"</f>
        <v>330020623000536</v>
      </c>
      <c r="B53" s="3" t="s">
        <v>2</v>
      </c>
      <c r="C53" s="3" t="s">
        <v>281</v>
      </c>
      <c r="D53" s="7" t="s">
        <v>352</v>
      </c>
    </row>
    <row r="54" spans="1:4" x14ac:dyDescent="0.25">
      <c r="A54" s="3" t="str">
        <f>"330020623000539"</f>
        <v>330020623000539</v>
      </c>
      <c r="B54" s="3" t="s">
        <v>27</v>
      </c>
      <c r="C54" s="3" t="s">
        <v>353</v>
      </c>
      <c r="D54" s="7" t="s">
        <v>354</v>
      </c>
    </row>
    <row r="55" spans="1:4" x14ac:dyDescent="0.25">
      <c r="A55" s="3" t="str">
        <f>"330020623000544"</f>
        <v>330020623000544</v>
      </c>
      <c r="B55" s="3" t="s">
        <v>3</v>
      </c>
      <c r="C55" s="3" t="s">
        <v>355</v>
      </c>
      <c r="D55" s="7" t="s">
        <v>356</v>
      </c>
    </row>
    <row r="56" spans="1:4" x14ac:dyDescent="0.25">
      <c r="A56" s="3" t="str">
        <f>"330020623000543"</f>
        <v>330020623000543</v>
      </c>
      <c r="B56" s="3" t="s">
        <v>2</v>
      </c>
      <c r="C56" s="3" t="s">
        <v>357</v>
      </c>
      <c r="D56" s="7" t="s">
        <v>358</v>
      </c>
    </row>
    <row r="57" spans="1:4" x14ac:dyDescent="0.25">
      <c r="A57" s="3" t="str">
        <f>"330020623000546"</f>
        <v>330020623000546</v>
      </c>
      <c r="B57" s="3" t="s">
        <v>3</v>
      </c>
      <c r="C57" s="3" t="s">
        <v>359</v>
      </c>
      <c r="D57" s="7" t="s">
        <v>360</v>
      </c>
    </row>
    <row r="58" spans="1:4" x14ac:dyDescent="0.25">
      <c r="A58" s="3" t="str">
        <f>"330020623000555"</f>
        <v>330020623000555</v>
      </c>
      <c r="B58" s="3" t="s">
        <v>2</v>
      </c>
      <c r="C58" s="3" t="s">
        <v>275</v>
      </c>
      <c r="D58" s="7" t="s">
        <v>361</v>
      </c>
    </row>
    <row r="59" spans="1:4" x14ac:dyDescent="0.25">
      <c r="A59" s="3" t="str">
        <f>"330020623000565"</f>
        <v>330020623000565</v>
      </c>
      <c r="B59" s="3" t="s">
        <v>362</v>
      </c>
      <c r="C59" s="3" t="s">
        <v>363</v>
      </c>
      <c r="D59" s="7" t="s">
        <v>364</v>
      </c>
    </row>
    <row r="60" spans="1:4" x14ac:dyDescent="0.25">
      <c r="A60" s="3" t="str">
        <f>"330020623000564"</f>
        <v>330020623000564</v>
      </c>
      <c r="B60" s="3" t="s">
        <v>362</v>
      </c>
      <c r="C60" s="3" t="s">
        <v>363</v>
      </c>
      <c r="D60" s="7" t="s">
        <v>365</v>
      </c>
    </row>
    <row r="61" spans="1:4" x14ac:dyDescent="0.25">
      <c r="A61" s="3" t="str">
        <f>"330020623000566"</f>
        <v>330020623000566</v>
      </c>
      <c r="B61" s="3" t="s">
        <v>2</v>
      </c>
      <c r="C61" s="3" t="s">
        <v>366</v>
      </c>
      <c r="D61" s="7" t="s">
        <v>367</v>
      </c>
    </row>
    <row r="62" spans="1:4" x14ac:dyDescent="0.25">
      <c r="A62" s="3" t="str">
        <f>"330020623000567"</f>
        <v>330020623000567</v>
      </c>
      <c r="B62" s="3" t="s">
        <v>2</v>
      </c>
      <c r="C62" s="3" t="s">
        <v>275</v>
      </c>
      <c r="D62" s="7" t="s">
        <v>368</v>
      </c>
    </row>
    <row r="63" spans="1:4" x14ac:dyDescent="0.25">
      <c r="A63" s="3" t="str">
        <f>"330020623000568"</f>
        <v>330020623000568</v>
      </c>
      <c r="B63" s="3" t="s">
        <v>3</v>
      </c>
      <c r="C63" s="3" t="s">
        <v>369</v>
      </c>
      <c r="D63" s="7" t="s">
        <v>370</v>
      </c>
    </row>
    <row r="64" spans="1:4" x14ac:dyDescent="0.25">
      <c r="A64" s="3" t="str">
        <f>"330020623000573"</f>
        <v>330020623000573</v>
      </c>
      <c r="B64" s="3" t="s">
        <v>27</v>
      </c>
      <c r="C64" s="3" t="s">
        <v>307</v>
      </c>
      <c r="D64" s="7" t="s">
        <v>371</v>
      </c>
    </row>
    <row r="65" spans="1:4" x14ac:dyDescent="0.25">
      <c r="A65" s="3" t="str">
        <f>"330020623000574"</f>
        <v>330020623000574</v>
      </c>
      <c r="B65" s="3" t="s">
        <v>34</v>
      </c>
      <c r="C65" s="3" t="s">
        <v>372</v>
      </c>
      <c r="D65" s="7" t="s">
        <v>373</v>
      </c>
    </row>
    <row r="66" spans="1:4" x14ac:dyDescent="0.25">
      <c r="A66" s="3" t="str">
        <f>"330020623000575"</f>
        <v>330020623000575</v>
      </c>
      <c r="B66" s="3" t="s">
        <v>160</v>
      </c>
      <c r="C66" s="3" t="s">
        <v>374</v>
      </c>
      <c r="D66" s="7" t="s">
        <v>375</v>
      </c>
    </row>
    <row r="67" spans="1:4" x14ac:dyDescent="0.25">
      <c r="A67" s="3" t="str">
        <f>"330020623000570"</f>
        <v>330020623000570</v>
      </c>
      <c r="B67" s="3" t="s">
        <v>3</v>
      </c>
      <c r="C67" s="3" t="s">
        <v>376</v>
      </c>
      <c r="D67" s="7" t="s">
        <v>377</v>
      </c>
    </row>
    <row r="68" spans="1:4" x14ac:dyDescent="0.25">
      <c r="A68" s="3" t="str">
        <f>"330020623000572"</f>
        <v>330020623000572</v>
      </c>
      <c r="B68" s="3" t="s">
        <v>2</v>
      </c>
      <c r="C68" s="3" t="s">
        <v>378</v>
      </c>
      <c r="D68" s="7" t="s">
        <v>379</v>
      </c>
    </row>
    <row r="69" spans="1:4" x14ac:dyDescent="0.25">
      <c r="A69" s="3" t="str">
        <f>"330020623000571"</f>
        <v>330020623000571</v>
      </c>
      <c r="B69" s="3" t="s">
        <v>3</v>
      </c>
      <c r="C69" s="3" t="s">
        <v>380</v>
      </c>
      <c r="D69" s="7" t="s">
        <v>381</v>
      </c>
    </row>
    <row r="70" spans="1:4" x14ac:dyDescent="0.25">
      <c r="A70" s="3" t="str">
        <f>"330020623000579"</f>
        <v>330020623000579</v>
      </c>
      <c r="B70" s="3" t="s">
        <v>160</v>
      </c>
      <c r="C70" s="3" t="s">
        <v>382</v>
      </c>
      <c r="D70" s="7" t="s">
        <v>383</v>
      </c>
    </row>
    <row r="71" spans="1:4" x14ac:dyDescent="0.25">
      <c r="A71" s="3" t="str">
        <f>"330020623000576"</f>
        <v>330020623000576</v>
      </c>
      <c r="B71" s="3" t="s">
        <v>3</v>
      </c>
      <c r="C71" s="3" t="s">
        <v>384</v>
      </c>
      <c r="D71" s="7" t="s">
        <v>385</v>
      </c>
    </row>
    <row r="72" spans="1:4" x14ac:dyDescent="0.25">
      <c r="A72" s="3" t="str">
        <f>"330020623000577"</f>
        <v>330020623000577</v>
      </c>
      <c r="B72" s="3" t="s">
        <v>160</v>
      </c>
      <c r="C72" s="3" t="s">
        <v>386</v>
      </c>
      <c r="D72" s="7" t="s">
        <v>387</v>
      </c>
    </row>
    <row r="73" spans="1:4" x14ac:dyDescent="0.25">
      <c r="A73" s="3" t="str">
        <f>"330020623000580"</f>
        <v>330020623000580</v>
      </c>
      <c r="B73" s="3" t="s">
        <v>160</v>
      </c>
      <c r="C73" s="3" t="s">
        <v>388</v>
      </c>
      <c r="D73" s="7" t="s">
        <v>389</v>
      </c>
    </row>
    <row r="74" spans="1:4" x14ac:dyDescent="0.25">
      <c r="A74" s="3" t="str">
        <f>"330020623000582"</f>
        <v>330020623000582</v>
      </c>
      <c r="B74" s="3" t="s">
        <v>160</v>
      </c>
      <c r="C74" s="3" t="s">
        <v>390</v>
      </c>
      <c r="D74" s="7" t="s">
        <v>391</v>
      </c>
    </row>
    <row r="75" spans="1:4" x14ac:dyDescent="0.25">
      <c r="A75" s="3" t="str">
        <f>"330020623000583"</f>
        <v>330020623000583</v>
      </c>
      <c r="B75" s="3" t="s">
        <v>160</v>
      </c>
      <c r="C75" s="3" t="s">
        <v>392</v>
      </c>
      <c r="D75" s="7" t="s">
        <v>393</v>
      </c>
    </row>
    <row r="76" spans="1:4" x14ac:dyDescent="0.25">
      <c r="A76" s="3" t="str">
        <f>"330020623000584"</f>
        <v>330020623000584</v>
      </c>
      <c r="B76" s="3" t="s">
        <v>3</v>
      </c>
      <c r="C76" s="3" t="s">
        <v>394</v>
      </c>
      <c r="D76" s="7" t="s">
        <v>395</v>
      </c>
    </row>
    <row r="77" spans="1:4" x14ac:dyDescent="0.25">
      <c r="A77" s="3" t="str">
        <f>"330020623000587"</f>
        <v>330020623000587</v>
      </c>
      <c r="B77" s="3" t="s">
        <v>3</v>
      </c>
      <c r="C77" s="3" t="s">
        <v>396</v>
      </c>
      <c r="D77" s="7" t="s">
        <v>397</v>
      </c>
    </row>
    <row r="78" spans="1:4" x14ac:dyDescent="0.25">
      <c r="A78" s="3" t="str">
        <f>"330020623000592"</f>
        <v>330020623000592</v>
      </c>
      <c r="B78" s="3" t="s">
        <v>3</v>
      </c>
      <c r="C78" s="3" t="s">
        <v>398</v>
      </c>
      <c r="D78" s="7" t="s">
        <v>399</v>
      </c>
    </row>
    <row r="79" spans="1:4" x14ac:dyDescent="0.25">
      <c r="A79" s="3" t="str">
        <f>"330020623000590"</f>
        <v>330020623000590</v>
      </c>
      <c r="B79" s="3" t="s">
        <v>3</v>
      </c>
      <c r="C79" s="3" t="s">
        <v>400</v>
      </c>
      <c r="D79" s="7" t="s">
        <v>401</v>
      </c>
    </row>
    <row r="80" spans="1:4" x14ac:dyDescent="0.25">
      <c r="A80" s="3" t="str">
        <f>"330020623000591"</f>
        <v>330020623000591</v>
      </c>
      <c r="B80" s="3" t="s">
        <v>2</v>
      </c>
      <c r="C80" s="3" t="s">
        <v>402</v>
      </c>
      <c r="D80" s="7" t="s">
        <v>403</v>
      </c>
    </row>
    <row r="81" spans="1:4" x14ac:dyDescent="0.25">
      <c r="A81" s="3" t="str">
        <f>"330020623000589"</f>
        <v>330020623000589</v>
      </c>
      <c r="B81" s="3" t="s">
        <v>27</v>
      </c>
      <c r="C81" s="3" t="s">
        <v>404</v>
      </c>
      <c r="D81" s="7" t="s">
        <v>405</v>
      </c>
    </row>
    <row r="82" spans="1:4" x14ac:dyDescent="0.25">
      <c r="A82" s="3" t="str">
        <f>"330020623000588"</f>
        <v>330020623000588</v>
      </c>
      <c r="B82" s="3" t="s">
        <v>27</v>
      </c>
      <c r="C82" s="3" t="s">
        <v>406</v>
      </c>
      <c r="D82" s="7" t="s">
        <v>407</v>
      </c>
    </row>
    <row r="83" spans="1:4" x14ac:dyDescent="0.25">
      <c r="A83" s="3" t="str">
        <f>"330020623000595"</f>
        <v>330020623000595</v>
      </c>
      <c r="B83" s="3" t="s">
        <v>27</v>
      </c>
      <c r="C83" s="3" t="s">
        <v>408</v>
      </c>
      <c r="D83" s="7" t="s">
        <v>409</v>
      </c>
    </row>
    <row r="84" spans="1:4" x14ac:dyDescent="0.25">
      <c r="A84" s="3" t="str">
        <f>"330020623000596"</f>
        <v>330020623000596</v>
      </c>
      <c r="B84" s="3" t="s">
        <v>27</v>
      </c>
      <c r="C84" s="3" t="s">
        <v>58</v>
      </c>
      <c r="D84" s="7" t="s">
        <v>410</v>
      </c>
    </row>
    <row r="85" spans="1:4" x14ac:dyDescent="0.25">
      <c r="A85" s="3" t="str">
        <f>"330020623000597"</f>
        <v>330020623000597</v>
      </c>
      <c r="B85" s="3" t="s">
        <v>2</v>
      </c>
      <c r="C85" s="3" t="s">
        <v>31</v>
      </c>
      <c r="D85" s="7" t="s">
        <v>411</v>
      </c>
    </row>
    <row r="86" spans="1:4" x14ac:dyDescent="0.25">
      <c r="A86" s="3" t="str">
        <f>"330020623000593"</f>
        <v>330020623000593</v>
      </c>
      <c r="B86" s="3" t="s">
        <v>27</v>
      </c>
      <c r="C86" s="3" t="s">
        <v>406</v>
      </c>
      <c r="D86" s="7" t="s">
        <v>412</v>
      </c>
    </row>
    <row r="87" spans="1:4" x14ac:dyDescent="0.25">
      <c r="A87" s="3" t="str">
        <f>"330020623000594"</f>
        <v>330020623000594</v>
      </c>
      <c r="B87" s="3" t="s">
        <v>160</v>
      </c>
      <c r="C87" s="3" t="s">
        <v>413</v>
      </c>
      <c r="D87" s="7" t="s">
        <v>414</v>
      </c>
    </row>
    <row r="88" spans="1:4" x14ac:dyDescent="0.25">
      <c r="A88" s="3" t="str">
        <f>"330020623000600"</f>
        <v>330020623000600</v>
      </c>
      <c r="B88" s="3" t="s">
        <v>27</v>
      </c>
      <c r="C88" s="3" t="s">
        <v>291</v>
      </c>
      <c r="D88" s="7" t="s">
        <v>415</v>
      </c>
    </row>
    <row r="89" spans="1:4" x14ac:dyDescent="0.25">
      <c r="A89" s="3" t="str">
        <f>"330020623000613"</f>
        <v>330020623000613</v>
      </c>
      <c r="B89" s="3" t="s">
        <v>27</v>
      </c>
      <c r="C89" s="3" t="s">
        <v>309</v>
      </c>
      <c r="D89" s="7" t="s">
        <v>416</v>
      </c>
    </row>
    <row r="90" spans="1:4" x14ac:dyDescent="0.25">
      <c r="A90" s="3" t="str">
        <f>"330020623000617"</f>
        <v>330020623000617</v>
      </c>
      <c r="B90" s="3" t="s">
        <v>3</v>
      </c>
      <c r="C90" s="3" t="s">
        <v>417</v>
      </c>
      <c r="D90" s="7" t="s">
        <v>418</v>
      </c>
    </row>
    <row r="91" spans="1:4" x14ac:dyDescent="0.25">
      <c r="A91" s="3" t="str">
        <f>"330020623000614"</f>
        <v>330020623000614</v>
      </c>
      <c r="B91" s="3" t="s">
        <v>2</v>
      </c>
      <c r="C91" s="3" t="s">
        <v>419</v>
      </c>
      <c r="D91" s="7" t="s">
        <v>420</v>
      </c>
    </row>
    <row r="92" spans="1:4" x14ac:dyDescent="0.25">
      <c r="A92" s="3" t="str">
        <f>"330020623000615"</f>
        <v>330020623000615</v>
      </c>
      <c r="B92" s="3" t="s">
        <v>2</v>
      </c>
      <c r="C92" s="3" t="s">
        <v>421</v>
      </c>
      <c r="D92" s="7" t="s">
        <v>422</v>
      </c>
    </row>
    <row r="93" spans="1:4" x14ac:dyDescent="0.25">
      <c r="A93" s="3" t="str">
        <f>"330020623000616"</f>
        <v>330020623000616</v>
      </c>
      <c r="B93" s="3" t="s">
        <v>160</v>
      </c>
      <c r="C93" s="3" t="s">
        <v>423</v>
      </c>
      <c r="D93" s="7" t="s">
        <v>424</v>
      </c>
    </row>
    <row r="94" spans="1:4" x14ac:dyDescent="0.25">
      <c r="A94" s="3" t="str">
        <f>"330020623000619"</f>
        <v>330020623000619</v>
      </c>
      <c r="B94" s="3" t="s">
        <v>2</v>
      </c>
      <c r="C94" s="3" t="s">
        <v>275</v>
      </c>
      <c r="D94" s="7" t="s">
        <v>425</v>
      </c>
    </row>
    <row r="95" spans="1:4" x14ac:dyDescent="0.25">
      <c r="A95" s="3" t="str">
        <f>"330020623000627"</f>
        <v>330020623000627</v>
      </c>
      <c r="B95" s="3" t="s">
        <v>3</v>
      </c>
      <c r="C95" s="3" t="s">
        <v>426</v>
      </c>
      <c r="D95" s="7" t="s">
        <v>427</v>
      </c>
    </row>
    <row r="96" spans="1:4" x14ac:dyDescent="0.25">
      <c r="A96" s="3" t="str">
        <f>"330020623000625"</f>
        <v>330020623000625</v>
      </c>
      <c r="B96" s="3" t="s">
        <v>3</v>
      </c>
      <c r="C96" s="3" t="s">
        <v>428</v>
      </c>
      <c r="D96" s="7" t="s">
        <v>429</v>
      </c>
    </row>
    <row r="97" spans="1:4" x14ac:dyDescent="0.25">
      <c r="A97" s="3" t="str">
        <f>"330020623000628"</f>
        <v>330020623000628</v>
      </c>
      <c r="B97" s="3" t="s">
        <v>3</v>
      </c>
      <c r="C97" s="3" t="s">
        <v>430</v>
      </c>
      <c r="D97" s="7" t="s">
        <v>431</v>
      </c>
    </row>
    <row r="98" spans="1:4" x14ac:dyDescent="0.25">
      <c r="A98" s="3" t="str">
        <f>"330020623000626"</f>
        <v>330020623000626</v>
      </c>
      <c r="B98" s="3" t="s">
        <v>3</v>
      </c>
      <c r="C98" s="3" t="s">
        <v>432</v>
      </c>
      <c r="D98" s="7" t="s">
        <v>433</v>
      </c>
    </row>
    <row r="99" spans="1:4" x14ac:dyDescent="0.25">
      <c r="A99" s="3" t="str">
        <f>"330020623000624"</f>
        <v>330020623000624</v>
      </c>
      <c r="B99" s="3" t="s">
        <v>3</v>
      </c>
      <c r="C99" s="3" t="s">
        <v>434</v>
      </c>
      <c r="D99" s="7" t="s">
        <v>435</v>
      </c>
    </row>
    <row r="100" spans="1:4" x14ac:dyDescent="0.25">
      <c r="A100" s="3" t="str">
        <f>"330020623000629"</f>
        <v>330020623000629</v>
      </c>
      <c r="B100" s="3" t="s">
        <v>3</v>
      </c>
      <c r="C100" s="3" t="s">
        <v>436</v>
      </c>
      <c r="D100" s="7" t="s">
        <v>437</v>
      </c>
    </row>
    <row r="101" spans="1:4" x14ac:dyDescent="0.25">
      <c r="A101" s="3" t="str">
        <f>"330020623000637"</f>
        <v>330020623000637</v>
      </c>
      <c r="B101" s="3" t="s">
        <v>2</v>
      </c>
      <c r="C101" s="3" t="s">
        <v>275</v>
      </c>
      <c r="D101" s="7" t="s">
        <v>438</v>
      </c>
    </row>
    <row r="102" spans="1:4" x14ac:dyDescent="0.25">
      <c r="A102" s="3" t="str">
        <f>"330020623000639"</f>
        <v>330020623000639</v>
      </c>
      <c r="B102" s="3" t="s">
        <v>2</v>
      </c>
      <c r="C102" s="3" t="s">
        <v>275</v>
      </c>
      <c r="D102" s="7" t="s">
        <v>439</v>
      </c>
    </row>
    <row r="103" spans="1:4" x14ac:dyDescent="0.25">
      <c r="A103" s="3" t="str">
        <f>"330020623000633"</f>
        <v>330020623000633</v>
      </c>
      <c r="B103" s="3" t="s">
        <v>2</v>
      </c>
      <c r="C103" s="3" t="s">
        <v>68</v>
      </c>
      <c r="D103" s="7" t="s">
        <v>440</v>
      </c>
    </row>
    <row r="104" spans="1:4" x14ac:dyDescent="0.25">
      <c r="A104" s="3" t="str">
        <f>"330020623000643"</f>
        <v>330020623000643</v>
      </c>
      <c r="B104" s="3" t="s">
        <v>3</v>
      </c>
      <c r="C104" s="3" t="s">
        <v>10</v>
      </c>
      <c r="D104" s="7" t="s">
        <v>441</v>
      </c>
    </row>
    <row r="105" spans="1:4" x14ac:dyDescent="0.25">
      <c r="A105" s="3" t="str">
        <f>"330020623000642"</f>
        <v>330020623000642</v>
      </c>
      <c r="B105" s="3" t="s">
        <v>2</v>
      </c>
      <c r="C105" s="3" t="s">
        <v>275</v>
      </c>
      <c r="D105" s="7" t="s">
        <v>442</v>
      </c>
    </row>
    <row r="106" spans="1:4" x14ac:dyDescent="0.25">
      <c r="A106" s="3" t="str">
        <f>"330020623000640"</f>
        <v>330020623000640</v>
      </c>
      <c r="B106" s="3" t="s">
        <v>2</v>
      </c>
      <c r="C106" s="3" t="s">
        <v>275</v>
      </c>
      <c r="D106" s="7" t="s">
        <v>443</v>
      </c>
    </row>
    <row r="107" spans="1:4" x14ac:dyDescent="0.25">
      <c r="A107" s="3" t="str">
        <f>"330020623000632"</f>
        <v>330020623000632</v>
      </c>
      <c r="B107" s="3" t="s">
        <v>2</v>
      </c>
      <c r="C107" s="3" t="s">
        <v>275</v>
      </c>
      <c r="D107" s="7" t="s">
        <v>444</v>
      </c>
    </row>
    <row r="108" spans="1:4" x14ac:dyDescent="0.25">
      <c r="A108" s="3" t="str">
        <f>"330020623000635"</f>
        <v>330020623000635</v>
      </c>
      <c r="B108" s="3" t="s">
        <v>27</v>
      </c>
      <c r="C108" s="3" t="s">
        <v>445</v>
      </c>
      <c r="D108" s="7" t="s">
        <v>446</v>
      </c>
    </row>
    <row r="109" spans="1:4" x14ac:dyDescent="0.25">
      <c r="A109" s="3" t="str">
        <f>"330020623000634"</f>
        <v>330020623000634</v>
      </c>
      <c r="B109" s="3" t="s">
        <v>27</v>
      </c>
      <c r="C109" s="3" t="s">
        <v>273</v>
      </c>
      <c r="D109" s="7" t="s">
        <v>447</v>
      </c>
    </row>
    <row r="110" spans="1:4" x14ac:dyDescent="0.25">
      <c r="A110" s="3" t="str">
        <f>"330020623000641"</f>
        <v>330020623000641</v>
      </c>
      <c r="B110" s="3" t="s">
        <v>2</v>
      </c>
      <c r="C110" s="3" t="s">
        <v>275</v>
      </c>
      <c r="D110" s="7" t="s">
        <v>448</v>
      </c>
    </row>
    <row r="111" spans="1:4" x14ac:dyDescent="0.25">
      <c r="A111" s="3" t="str">
        <f>"330020623000636"</f>
        <v>330020623000636</v>
      </c>
      <c r="B111" s="3" t="s">
        <v>27</v>
      </c>
      <c r="C111" s="3" t="s">
        <v>58</v>
      </c>
      <c r="D111" s="7" t="s">
        <v>449</v>
      </c>
    </row>
    <row r="112" spans="1:4" x14ac:dyDescent="0.25">
      <c r="A112" s="3" t="str">
        <f>"330020623000644"</f>
        <v>330020623000644</v>
      </c>
      <c r="B112" s="3" t="s">
        <v>3</v>
      </c>
      <c r="C112" s="3" t="s">
        <v>335</v>
      </c>
      <c r="D112" s="7" t="s">
        <v>450</v>
      </c>
    </row>
    <row r="113" spans="1:4" x14ac:dyDescent="0.25">
      <c r="A113" s="3" t="str">
        <f>"330020623000647"</f>
        <v>330020623000647</v>
      </c>
      <c r="B113" s="3" t="s">
        <v>2</v>
      </c>
      <c r="C113" s="3" t="s">
        <v>6</v>
      </c>
      <c r="D113" s="7" t="s">
        <v>451</v>
      </c>
    </row>
    <row r="114" spans="1:4" x14ac:dyDescent="0.25">
      <c r="A114" s="3" t="str">
        <f>"330020623000650"</f>
        <v>330020623000650</v>
      </c>
      <c r="B114" s="3" t="s">
        <v>2</v>
      </c>
      <c r="C114" s="3" t="s">
        <v>275</v>
      </c>
      <c r="D114" s="7" t="s">
        <v>452</v>
      </c>
    </row>
    <row r="115" spans="1:4" x14ac:dyDescent="0.25">
      <c r="A115" s="3" t="str">
        <f>"330020623000656"</f>
        <v>330020623000656</v>
      </c>
      <c r="B115" s="3" t="s">
        <v>160</v>
      </c>
      <c r="C115" s="3" t="s">
        <v>453</v>
      </c>
      <c r="D115" s="7" t="s">
        <v>454</v>
      </c>
    </row>
    <row r="116" spans="1:4" x14ac:dyDescent="0.25">
      <c r="A116" s="3" t="str">
        <f>"330020623000655"</f>
        <v>330020623000655</v>
      </c>
      <c r="B116" s="3" t="s">
        <v>2</v>
      </c>
      <c r="C116" s="3" t="s">
        <v>455</v>
      </c>
      <c r="D116" s="7" t="s">
        <v>456</v>
      </c>
    </row>
    <row r="117" spans="1:4" x14ac:dyDescent="0.25">
      <c r="A117" s="3" t="str">
        <f>"330020623000652"</f>
        <v>330020623000652</v>
      </c>
      <c r="B117" s="3" t="s">
        <v>27</v>
      </c>
      <c r="C117" s="3" t="s">
        <v>457</v>
      </c>
      <c r="D117" s="7" t="s">
        <v>458</v>
      </c>
    </row>
    <row r="118" spans="1:4" x14ac:dyDescent="0.25">
      <c r="A118" s="3" t="str">
        <f>"330020623000658"</f>
        <v>330020623000658</v>
      </c>
      <c r="B118" s="3" t="s">
        <v>2</v>
      </c>
      <c r="C118" s="3" t="s">
        <v>281</v>
      </c>
      <c r="D118" s="7" t="s">
        <v>459</v>
      </c>
    </row>
    <row r="119" spans="1:4" x14ac:dyDescent="0.25">
      <c r="A119" s="3" t="str">
        <f>"330020623000654"</f>
        <v>330020623000654</v>
      </c>
      <c r="B119" s="3" t="s">
        <v>3</v>
      </c>
      <c r="C119" s="3" t="s">
        <v>460</v>
      </c>
      <c r="D119" s="7" t="s">
        <v>461</v>
      </c>
    </row>
    <row r="120" spans="1:4" x14ac:dyDescent="0.25">
      <c r="A120" s="3" t="str">
        <f>"330020623000663"</f>
        <v>330020623000663</v>
      </c>
      <c r="B120" s="3" t="s">
        <v>3</v>
      </c>
      <c r="C120" s="3" t="s">
        <v>462</v>
      </c>
      <c r="D120" s="7" t="s">
        <v>463</v>
      </c>
    </row>
    <row r="121" spans="1:4" x14ac:dyDescent="0.25">
      <c r="A121" s="3" t="str">
        <f>"330020623000664"</f>
        <v>330020623000664</v>
      </c>
      <c r="B121" s="3" t="s">
        <v>2</v>
      </c>
      <c r="C121" s="3" t="s">
        <v>31</v>
      </c>
      <c r="D121" s="7" t="s">
        <v>464</v>
      </c>
    </row>
    <row r="122" spans="1:4" x14ac:dyDescent="0.25">
      <c r="A122" s="3" t="str">
        <f>"330020623000662"</f>
        <v>330020623000662</v>
      </c>
      <c r="B122" s="3" t="s">
        <v>3</v>
      </c>
      <c r="C122" s="3" t="s">
        <v>465</v>
      </c>
      <c r="D122" s="7" t="s">
        <v>466</v>
      </c>
    </row>
    <row r="123" spans="1:4" x14ac:dyDescent="0.25">
      <c r="A123" s="3" t="str">
        <f>"330020623000671"</f>
        <v>330020623000671</v>
      </c>
      <c r="B123" s="3" t="s">
        <v>27</v>
      </c>
      <c r="C123" s="3" t="s">
        <v>467</v>
      </c>
      <c r="D123" s="7" t="s">
        <v>468</v>
      </c>
    </row>
    <row r="124" spans="1:4" x14ac:dyDescent="0.25">
      <c r="A124" s="3" t="str">
        <f>"330020623000666"</f>
        <v>330020623000666</v>
      </c>
      <c r="B124" s="3" t="s">
        <v>34</v>
      </c>
      <c r="C124" s="3" t="s">
        <v>469</v>
      </c>
      <c r="D124" s="7" t="s">
        <v>470</v>
      </c>
    </row>
    <row r="125" spans="1:4" x14ac:dyDescent="0.25">
      <c r="A125" s="3" t="str">
        <f>"330020623000665"</f>
        <v>330020623000665</v>
      </c>
      <c r="B125" s="3" t="s">
        <v>34</v>
      </c>
      <c r="C125" s="3" t="s">
        <v>469</v>
      </c>
      <c r="D125" s="7" t="s">
        <v>471</v>
      </c>
    </row>
    <row r="126" spans="1:4" x14ac:dyDescent="0.25">
      <c r="A126" s="3" t="str">
        <f>"330020623000667"</f>
        <v>330020623000667</v>
      </c>
      <c r="B126" s="3" t="s">
        <v>34</v>
      </c>
      <c r="C126" s="3" t="s">
        <v>469</v>
      </c>
      <c r="D126" s="7" t="s">
        <v>472</v>
      </c>
    </row>
    <row r="127" spans="1:4" x14ac:dyDescent="0.25">
      <c r="A127" s="3" t="str">
        <f>"330020623000676"</f>
        <v>330020623000676</v>
      </c>
      <c r="B127" s="3" t="s">
        <v>2</v>
      </c>
      <c r="C127" s="3" t="s">
        <v>275</v>
      </c>
      <c r="D127" s="7" t="s">
        <v>473</v>
      </c>
    </row>
    <row r="128" spans="1:4" x14ac:dyDescent="0.25">
      <c r="A128" s="3" t="str">
        <f>"330020623000688"</f>
        <v>330020623000688</v>
      </c>
      <c r="B128" s="3" t="s">
        <v>2</v>
      </c>
      <c r="C128" s="3" t="s">
        <v>275</v>
      </c>
      <c r="D128" s="7" t="s">
        <v>474</v>
      </c>
    </row>
    <row r="129" spans="1:4" x14ac:dyDescent="0.25">
      <c r="A129" s="3" t="str">
        <f>"330020623000696"</f>
        <v>330020623000696</v>
      </c>
      <c r="B129" s="3" t="s">
        <v>2</v>
      </c>
      <c r="C129" s="3" t="s">
        <v>275</v>
      </c>
      <c r="D129" s="7" t="s">
        <v>475</v>
      </c>
    </row>
    <row r="130" spans="1:4" x14ac:dyDescent="0.25">
      <c r="A130" s="3" t="str">
        <f>"330020623000695"</f>
        <v>330020623000695</v>
      </c>
      <c r="B130" s="3" t="s">
        <v>34</v>
      </c>
      <c r="C130" s="3" t="s">
        <v>476</v>
      </c>
      <c r="D130" s="7" t="s">
        <v>477</v>
      </c>
    </row>
    <row r="131" spans="1:4" x14ac:dyDescent="0.25">
      <c r="A131" s="3" t="str">
        <f>"330020623000691"</f>
        <v>330020623000691</v>
      </c>
      <c r="B131" s="3" t="s">
        <v>27</v>
      </c>
      <c r="C131" s="3" t="s">
        <v>315</v>
      </c>
      <c r="D131" s="7" t="s">
        <v>478</v>
      </c>
    </row>
    <row r="132" spans="1:4" x14ac:dyDescent="0.25">
      <c r="A132" s="3" t="str">
        <f>"330020623000698"</f>
        <v>330020623000698</v>
      </c>
      <c r="B132" s="3" t="s">
        <v>2</v>
      </c>
      <c r="C132" s="3" t="s">
        <v>275</v>
      </c>
      <c r="D132" s="7" t="s">
        <v>479</v>
      </c>
    </row>
    <row r="133" spans="1:4" x14ac:dyDescent="0.25">
      <c r="A133" s="3" t="str">
        <f>"330020623000704"</f>
        <v>330020623000704</v>
      </c>
      <c r="B133" s="3" t="s">
        <v>2</v>
      </c>
      <c r="C133" s="3" t="s">
        <v>275</v>
      </c>
      <c r="D133" s="7" t="s">
        <v>480</v>
      </c>
    </row>
    <row r="134" spans="1:4" x14ac:dyDescent="0.25">
      <c r="A134" s="3" t="str">
        <f>"330020623000703"</f>
        <v>330020623000703</v>
      </c>
      <c r="B134" s="3" t="s">
        <v>2</v>
      </c>
      <c r="C134" s="3" t="s">
        <v>275</v>
      </c>
      <c r="D134" s="7" t="s">
        <v>481</v>
      </c>
    </row>
    <row r="135" spans="1:4" x14ac:dyDescent="0.25">
      <c r="A135" s="3" t="str">
        <f>"330020623000706"</f>
        <v>330020623000706</v>
      </c>
      <c r="B135" s="3" t="s">
        <v>3</v>
      </c>
      <c r="C135" s="3" t="s">
        <v>482</v>
      </c>
      <c r="D135" s="7" t="s">
        <v>483</v>
      </c>
    </row>
    <row r="136" spans="1:4" x14ac:dyDescent="0.25">
      <c r="A136" s="3" t="str">
        <f>"330020623000707"</f>
        <v>330020623000707</v>
      </c>
      <c r="B136" s="3" t="s">
        <v>2</v>
      </c>
      <c r="C136" s="3" t="s">
        <v>275</v>
      </c>
      <c r="D136" s="7" t="s">
        <v>484</v>
      </c>
    </row>
    <row r="137" spans="1:4" x14ac:dyDescent="0.25">
      <c r="A137" s="3" t="str">
        <f>"330020623000712"</f>
        <v>330020623000712</v>
      </c>
      <c r="B137" s="3" t="s">
        <v>160</v>
      </c>
      <c r="C137" s="3" t="s">
        <v>485</v>
      </c>
      <c r="D137" s="7" t="s">
        <v>486</v>
      </c>
    </row>
    <row r="138" spans="1:4" x14ac:dyDescent="0.25">
      <c r="A138" s="3" t="str">
        <f>"330020623000713"</f>
        <v>330020623000713</v>
      </c>
      <c r="B138" s="3" t="s">
        <v>2</v>
      </c>
      <c r="C138" s="3" t="s">
        <v>271</v>
      </c>
      <c r="D138" s="7" t="s">
        <v>487</v>
      </c>
    </row>
    <row r="139" spans="1:4" x14ac:dyDescent="0.25">
      <c r="A139" s="3" t="str">
        <f>"330020623000710"</f>
        <v>330020623000710</v>
      </c>
      <c r="B139" s="3" t="s">
        <v>2</v>
      </c>
      <c r="C139" s="3" t="s">
        <v>281</v>
      </c>
      <c r="D139" s="7" t="s">
        <v>488</v>
      </c>
    </row>
    <row r="140" spans="1:4" x14ac:dyDescent="0.25">
      <c r="A140" s="3" t="str">
        <f>"330020623000711"</f>
        <v>330020623000711</v>
      </c>
      <c r="B140" s="3" t="s">
        <v>2</v>
      </c>
      <c r="C140" s="3" t="s">
        <v>31</v>
      </c>
      <c r="D140" s="7" t="s">
        <v>489</v>
      </c>
    </row>
    <row r="141" spans="1:4" x14ac:dyDescent="0.25">
      <c r="A141" s="3" t="str">
        <f>"330020623000715"</f>
        <v>330020623000715</v>
      </c>
      <c r="B141" s="3" t="s">
        <v>2</v>
      </c>
      <c r="C141" s="3" t="s">
        <v>275</v>
      </c>
      <c r="D141" s="7" t="s">
        <v>490</v>
      </c>
    </row>
    <row r="142" spans="1:4" x14ac:dyDescent="0.25">
      <c r="A142" s="3" t="str">
        <f>"330020623000717"</f>
        <v>330020623000717</v>
      </c>
      <c r="B142" s="3" t="s">
        <v>3</v>
      </c>
      <c r="C142" s="3" t="s">
        <v>10</v>
      </c>
      <c r="D142" s="7" t="s">
        <v>491</v>
      </c>
    </row>
    <row r="143" spans="1:4" x14ac:dyDescent="0.25">
      <c r="A143" s="3" t="str">
        <f>"330020623000716"</f>
        <v>330020623000716</v>
      </c>
      <c r="B143" s="3" t="s">
        <v>2</v>
      </c>
      <c r="C143" s="3" t="s">
        <v>275</v>
      </c>
      <c r="D143" s="7" t="s">
        <v>492</v>
      </c>
    </row>
    <row r="144" spans="1:4" x14ac:dyDescent="0.25">
      <c r="A144" s="3" t="str">
        <f>"330020623000718"</f>
        <v>330020623000718</v>
      </c>
      <c r="B144" s="3" t="s">
        <v>34</v>
      </c>
      <c r="C144" s="3" t="s">
        <v>493</v>
      </c>
      <c r="D144" s="7" t="s">
        <v>494</v>
      </c>
    </row>
    <row r="145" spans="1:4" x14ac:dyDescent="0.25">
      <c r="A145" s="3" t="str">
        <f>"330020623000725"</f>
        <v>330020623000725</v>
      </c>
      <c r="B145" s="3" t="s">
        <v>160</v>
      </c>
      <c r="C145" s="3" t="s">
        <v>495</v>
      </c>
      <c r="D145" s="7" t="s">
        <v>496</v>
      </c>
    </row>
    <row r="146" spans="1:4" x14ac:dyDescent="0.25">
      <c r="A146" s="3" t="str">
        <f>"330020623000731"</f>
        <v>330020623000731</v>
      </c>
      <c r="B146" s="3" t="s">
        <v>34</v>
      </c>
      <c r="C146" s="3" t="s">
        <v>2</v>
      </c>
      <c r="D146" s="7" t="s">
        <v>497</v>
      </c>
    </row>
    <row r="147" spans="1:4" x14ac:dyDescent="0.25">
      <c r="A147" s="3" t="str">
        <f>"330020623000733"</f>
        <v>330020623000733</v>
      </c>
      <c r="B147" s="3" t="s">
        <v>3</v>
      </c>
      <c r="C147" s="3" t="s">
        <v>432</v>
      </c>
      <c r="D147" s="7" t="s">
        <v>498</v>
      </c>
    </row>
    <row r="148" spans="1:4" x14ac:dyDescent="0.25">
      <c r="A148" s="3" t="str">
        <f>"330020623000737"</f>
        <v>330020623000737</v>
      </c>
      <c r="B148" s="3" t="s">
        <v>160</v>
      </c>
      <c r="C148" s="3" t="s">
        <v>499</v>
      </c>
      <c r="D148" s="7" t="s">
        <v>500</v>
      </c>
    </row>
    <row r="149" spans="1:4" x14ac:dyDescent="0.25">
      <c r="A149" s="3" t="str">
        <f>"330020623000738"</f>
        <v>330020623000738</v>
      </c>
      <c r="B149" s="3" t="s">
        <v>2</v>
      </c>
      <c r="C149" s="3" t="s">
        <v>501</v>
      </c>
      <c r="D149" s="7" t="s">
        <v>502</v>
      </c>
    </row>
    <row r="150" spans="1:4" x14ac:dyDescent="0.25">
      <c r="A150" s="3" t="str">
        <f>"330020623000739"</f>
        <v>330020623000739</v>
      </c>
      <c r="B150" s="3" t="s">
        <v>3</v>
      </c>
      <c r="C150" s="3" t="s">
        <v>503</v>
      </c>
      <c r="D150" s="7" t="s">
        <v>504</v>
      </c>
    </row>
    <row r="151" spans="1:4" x14ac:dyDescent="0.25">
      <c r="A151" s="3" t="str">
        <f>"330020623000742"</f>
        <v>330020623000742</v>
      </c>
      <c r="B151" s="3" t="s">
        <v>160</v>
      </c>
      <c r="C151" s="3" t="s">
        <v>505</v>
      </c>
      <c r="D151" s="7" t="s">
        <v>506</v>
      </c>
    </row>
    <row r="152" spans="1:4" x14ac:dyDescent="0.25">
      <c r="A152" s="3" t="str">
        <f>"330020623000743"</f>
        <v>330020623000743</v>
      </c>
      <c r="B152" s="3" t="s">
        <v>2</v>
      </c>
      <c r="C152" s="3" t="s">
        <v>507</v>
      </c>
      <c r="D152" s="7" t="s">
        <v>508</v>
      </c>
    </row>
    <row r="153" spans="1:4" x14ac:dyDescent="0.25">
      <c r="A153" s="3" t="str">
        <f>"330020623000745"</f>
        <v>330020623000745</v>
      </c>
      <c r="B153" s="3" t="s">
        <v>2</v>
      </c>
      <c r="C153" s="3" t="s">
        <v>275</v>
      </c>
      <c r="D153" s="7" t="s">
        <v>509</v>
      </c>
    </row>
    <row r="154" spans="1:4" x14ac:dyDescent="0.25">
      <c r="A154" s="3" t="str">
        <f>"330020623000746"</f>
        <v>330020623000746</v>
      </c>
      <c r="B154" s="3" t="s">
        <v>27</v>
      </c>
      <c r="C154" s="3" t="s">
        <v>457</v>
      </c>
      <c r="D154" s="7" t="s">
        <v>510</v>
      </c>
    </row>
    <row r="155" spans="1:4" x14ac:dyDescent="0.25">
      <c r="A155" s="3" t="str">
        <f>"330020623000749"</f>
        <v>330020623000749</v>
      </c>
      <c r="B155" s="3" t="s">
        <v>2</v>
      </c>
      <c r="C155" s="3" t="s">
        <v>275</v>
      </c>
      <c r="D155" s="7" t="s">
        <v>511</v>
      </c>
    </row>
    <row r="156" spans="1:4" x14ac:dyDescent="0.25">
      <c r="A156" s="3" t="str">
        <f>"330020623000751"</f>
        <v>330020623000751</v>
      </c>
      <c r="B156" s="3" t="s">
        <v>2</v>
      </c>
      <c r="C156" s="3" t="s">
        <v>275</v>
      </c>
      <c r="D156" s="7" t="s">
        <v>512</v>
      </c>
    </row>
    <row r="157" spans="1:4" x14ac:dyDescent="0.25">
      <c r="A157" s="3" t="str">
        <f>"330020623000756"</f>
        <v>330020623000756</v>
      </c>
      <c r="B157" s="3" t="s">
        <v>2</v>
      </c>
      <c r="C157" s="3" t="s">
        <v>275</v>
      </c>
      <c r="D157" s="7" t="s">
        <v>513</v>
      </c>
    </row>
    <row r="158" spans="1:4" x14ac:dyDescent="0.25">
      <c r="A158" s="3" t="str">
        <f>"330020623000755"</f>
        <v>330020623000755</v>
      </c>
      <c r="B158" s="3" t="s">
        <v>2</v>
      </c>
      <c r="C158" s="3" t="s">
        <v>275</v>
      </c>
      <c r="D158" s="7" t="s">
        <v>514</v>
      </c>
    </row>
    <row r="159" spans="1:4" x14ac:dyDescent="0.25">
      <c r="A159" s="3" t="str">
        <f>"330020623000750"</f>
        <v>330020623000750</v>
      </c>
      <c r="B159" s="3" t="s">
        <v>2</v>
      </c>
      <c r="C159" s="3" t="s">
        <v>275</v>
      </c>
      <c r="D159" s="7" t="s">
        <v>515</v>
      </c>
    </row>
    <row r="160" spans="1:4" x14ac:dyDescent="0.25">
      <c r="A160" s="3" t="str">
        <f>"330020623000758"</f>
        <v>330020623000758</v>
      </c>
      <c r="B160" s="3" t="s">
        <v>2</v>
      </c>
      <c r="C160" s="3" t="s">
        <v>271</v>
      </c>
      <c r="D160" s="7" t="s">
        <v>516</v>
      </c>
    </row>
    <row r="161" spans="1:4" x14ac:dyDescent="0.25">
      <c r="A161" s="3" t="str">
        <f>"330020623000760"</f>
        <v>330020623000760</v>
      </c>
      <c r="B161" s="3" t="s">
        <v>27</v>
      </c>
      <c r="C161" s="3" t="s">
        <v>517</v>
      </c>
      <c r="D161" s="7" t="s">
        <v>518</v>
      </c>
    </row>
    <row r="162" spans="1:4" x14ac:dyDescent="0.25">
      <c r="A162" s="3" t="str">
        <f>"330020623000763"</f>
        <v>330020623000763</v>
      </c>
      <c r="B162" s="3" t="s">
        <v>2</v>
      </c>
      <c r="C162" s="3" t="s">
        <v>31</v>
      </c>
      <c r="D162" s="7" t="s">
        <v>519</v>
      </c>
    </row>
    <row r="163" spans="1:4" x14ac:dyDescent="0.25">
      <c r="A163" s="3" t="str">
        <f>"330020623000765"</f>
        <v>330020623000765</v>
      </c>
      <c r="B163" s="3" t="s">
        <v>2</v>
      </c>
      <c r="C163" s="3" t="s">
        <v>6</v>
      </c>
      <c r="D163" s="7" t="s">
        <v>520</v>
      </c>
    </row>
    <row r="164" spans="1:4" x14ac:dyDescent="0.25">
      <c r="A164" s="3" t="str">
        <f>"330020623000766"</f>
        <v>330020623000766</v>
      </c>
      <c r="B164" s="3" t="s">
        <v>2</v>
      </c>
      <c r="C164" s="3" t="s">
        <v>281</v>
      </c>
      <c r="D164" s="7" t="s">
        <v>521</v>
      </c>
    </row>
    <row r="165" spans="1:4" x14ac:dyDescent="0.25">
      <c r="A165" s="3" t="str">
        <f>"330020623000768"</f>
        <v>330020623000768</v>
      </c>
      <c r="B165" s="3" t="s">
        <v>34</v>
      </c>
      <c r="C165" s="3" t="s">
        <v>522</v>
      </c>
      <c r="D165" s="7" t="s">
        <v>523</v>
      </c>
    </row>
    <row r="166" spans="1:4" x14ac:dyDescent="0.25">
      <c r="A166" s="3" t="str">
        <f>"330020623000771"</f>
        <v>330020623000771</v>
      </c>
      <c r="B166" s="3" t="s">
        <v>2</v>
      </c>
      <c r="C166" s="3" t="s">
        <v>275</v>
      </c>
      <c r="D166" s="7" t="s">
        <v>524</v>
      </c>
    </row>
    <row r="167" spans="1:4" x14ac:dyDescent="0.25">
      <c r="A167" s="3" t="str">
        <f>"330020623000770"</f>
        <v>330020623000770</v>
      </c>
      <c r="B167" s="3" t="s">
        <v>2</v>
      </c>
      <c r="C167" s="3" t="s">
        <v>275</v>
      </c>
      <c r="D167" s="7" t="s">
        <v>525</v>
      </c>
    </row>
    <row r="168" spans="1:4" x14ac:dyDescent="0.25">
      <c r="A168" s="3" t="str">
        <f>"330020623000769"</f>
        <v>330020623000769</v>
      </c>
      <c r="B168" s="3" t="s">
        <v>3</v>
      </c>
      <c r="C168" s="3" t="s">
        <v>4</v>
      </c>
      <c r="D168" s="7" t="s">
        <v>526</v>
      </c>
    </row>
    <row r="169" spans="1:4" x14ac:dyDescent="0.25">
      <c r="A169" s="3" t="str">
        <f>"330020623000776"</f>
        <v>330020623000776</v>
      </c>
      <c r="B169" s="3" t="s">
        <v>527</v>
      </c>
      <c r="C169" s="3" t="s">
        <v>528</v>
      </c>
      <c r="D169" s="7" t="s">
        <v>529</v>
      </c>
    </row>
    <row r="170" spans="1:4" x14ac:dyDescent="0.25">
      <c r="A170" s="3" t="str">
        <f>"330020623000782"</f>
        <v>330020623000782</v>
      </c>
      <c r="B170" s="3" t="s">
        <v>2</v>
      </c>
      <c r="C170" s="3" t="s">
        <v>275</v>
      </c>
      <c r="D170" s="7" t="s">
        <v>530</v>
      </c>
    </row>
    <row r="171" spans="1:4" x14ac:dyDescent="0.25">
      <c r="A171" s="3" t="str">
        <f>"330020623000785"</f>
        <v>330020623000785</v>
      </c>
      <c r="B171" s="3" t="s">
        <v>27</v>
      </c>
      <c r="C171" s="3" t="s">
        <v>273</v>
      </c>
      <c r="D171" s="7" t="s">
        <v>531</v>
      </c>
    </row>
    <row r="172" spans="1:4" x14ac:dyDescent="0.25">
      <c r="A172" s="3" t="str">
        <f>"330020623000793"</f>
        <v>330020623000793</v>
      </c>
      <c r="B172" s="3" t="s">
        <v>2</v>
      </c>
      <c r="C172" s="3" t="s">
        <v>275</v>
      </c>
      <c r="D172" s="7" t="s">
        <v>532</v>
      </c>
    </row>
    <row r="173" spans="1:4" x14ac:dyDescent="0.25">
      <c r="A173" s="3" t="str">
        <f>"330020623000796"</f>
        <v>330020623000796</v>
      </c>
      <c r="B173" s="3" t="s">
        <v>2</v>
      </c>
      <c r="C173" s="3" t="s">
        <v>271</v>
      </c>
      <c r="D173" s="7" t="s">
        <v>533</v>
      </c>
    </row>
    <row r="174" spans="1:4" x14ac:dyDescent="0.25">
      <c r="A174" s="3" t="str">
        <f>"330020623000794"</f>
        <v>330020623000794</v>
      </c>
      <c r="B174" s="3" t="s">
        <v>2</v>
      </c>
      <c r="C174" s="3" t="s">
        <v>275</v>
      </c>
      <c r="D174" s="7" t="s">
        <v>534</v>
      </c>
    </row>
    <row r="175" spans="1:4" x14ac:dyDescent="0.25">
      <c r="A175" s="3" t="str">
        <f>"330020623000798"</f>
        <v>330020623000798</v>
      </c>
      <c r="B175" s="3" t="s">
        <v>2</v>
      </c>
      <c r="C175" s="3" t="s">
        <v>275</v>
      </c>
      <c r="D175" s="7" t="s">
        <v>535</v>
      </c>
    </row>
    <row r="176" spans="1:4" x14ac:dyDescent="0.25">
      <c r="A176" s="3" t="str">
        <f>"330020623000799"</f>
        <v>330020623000799</v>
      </c>
      <c r="B176" s="3" t="s">
        <v>160</v>
      </c>
      <c r="C176" s="3" t="s">
        <v>536</v>
      </c>
      <c r="D176" s="7" t="s">
        <v>537</v>
      </c>
    </row>
    <row r="177" spans="1:4" x14ac:dyDescent="0.25">
      <c r="A177" s="3" t="str">
        <f>"330020623000800"</f>
        <v>330020623000800</v>
      </c>
      <c r="B177" s="3" t="s">
        <v>2</v>
      </c>
      <c r="C177" s="3" t="s">
        <v>275</v>
      </c>
      <c r="D177" s="7" t="s">
        <v>538</v>
      </c>
    </row>
    <row r="178" spans="1:4" x14ac:dyDescent="0.25">
      <c r="A178" s="3" t="str">
        <f>"330020623000803"</f>
        <v>330020623000803</v>
      </c>
      <c r="B178" s="3" t="s">
        <v>3</v>
      </c>
      <c r="C178" s="3" t="s">
        <v>10</v>
      </c>
      <c r="D178" s="7" t="s">
        <v>539</v>
      </c>
    </row>
    <row r="179" spans="1:4" x14ac:dyDescent="0.25">
      <c r="A179" s="3" t="str">
        <f>"330020623000804"</f>
        <v>330020623000804</v>
      </c>
      <c r="B179" s="3" t="s">
        <v>2</v>
      </c>
      <c r="C179" s="3" t="s">
        <v>281</v>
      </c>
      <c r="D179" s="7" t="s">
        <v>540</v>
      </c>
    </row>
    <row r="180" spans="1:4" x14ac:dyDescent="0.25">
      <c r="A180" s="3" t="str">
        <f>"330020623000805"</f>
        <v>330020623000805</v>
      </c>
      <c r="B180" s="3" t="s">
        <v>2</v>
      </c>
      <c r="C180" s="3" t="s">
        <v>31</v>
      </c>
      <c r="D180" s="7" t="s">
        <v>541</v>
      </c>
    </row>
    <row r="181" spans="1:4" x14ac:dyDescent="0.25">
      <c r="A181" s="3" t="str">
        <f>"330020623000802"</f>
        <v>330020623000802</v>
      </c>
      <c r="B181" s="3" t="s">
        <v>2</v>
      </c>
      <c r="C181" s="3" t="s">
        <v>275</v>
      </c>
      <c r="D181" s="7" t="s">
        <v>542</v>
      </c>
    </row>
    <row r="182" spans="1:4" x14ac:dyDescent="0.25">
      <c r="A182" s="3" t="str">
        <f>"330020623000807"</f>
        <v>330020623000807</v>
      </c>
      <c r="B182" s="3" t="s">
        <v>2</v>
      </c>
      <c r="C182" s="3" t="s">
        <v>6</v>
      </c>
      <c r="D182" s="7" t="s">
        <v>543</v>
      </c>
    </row>
    <row r="183" spans="1:4" x14ac:dyDescent="0.25">
      <c r="A183" s="3" t="str">
        <f>"330020623000813"</f>
        <v>330020623000813</v>
      </c>
      <c r="B183" s="3" t="s">
        <v>3</v>
      </c>
      <c r="C183" s="3" t="s">
        <v>544</v>
      </c>
      <c r="D183" s="7" t="s">
        <v>545</v>
      </c>
    </row>
    <row r="184" spans="1:4" x14ac:dyDescent="0.25">
      <c r="A184" s="3" t="str">
        <f>"330020623000809"</f>
        <v>330020623000809</v>
      </c>
      <c r="B184" s="3" t="s">
        <v>2</v>
      </c>
      <c r="C184" s="3" t="s">
        <v>281</v>
      </c>
      <c r="D184" s="7" t="s">
        <v>546</v>
      </c>
    </row>
  </sheetData>
  <autoFilter ref="A1:D184"/>
  <hyperlinks>
    <hyperlink ref="D27" r:id="rId1"/>
    <hyperlink ref="D28" r:id="rId2"/>
    <hyperlink ref="D2" r:id="rId3"/>
    <hyperlink ref="D73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SOLICITUDES_33_2024</vt:lpstr>
      <vt:lpstr>SOLICITUDES_33_2023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Unidad de Transparencia 01</dc:creator>
  <cp:lastModifiedBy>Estación de Trabajo Unidad de Transparencia 01</cp:lastModifiedBy>
  <dcterms:created xsi:type="dcterms:W3CDTF">2024-08-26T17:08:16Z</dcterms:created>
  <dcterms:modified xsi:type="dcterms:W3CDTF">2024-08-28T20:18:16Z</dcterms:modified>
</cp:coreProperties>
</file>